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govmt-my.sharepoint.com/personal/redent_farrugia_gov_mt/Documents/Redent Farrugia Documents/Redent/FCS/"/>
    </mc:Choice>
  </mc:AlternateContent>
  <xr:revisionPtr revIDLastSave="229" documentId="8_{5D487BC3-EB9D-4C32-8FFE-3CB344154501}" xr6:coauthVersionLast="47" xr6:coauthVersionMax="47" xr10:uidLastSave="{6B227EDD-4EE3-4981-8FFB-A7D3D31B8E63}"/>
  <workbookProtection workbookAlgorithmName="SHA-512" workbookHashValue="co9MLIw8BqYG6YIk8zdfKgdgALiLZ17SNPoaRm4S38fF7RJaVzlvJ9jUxkTIlk+qmNOeYtEB1T3qRO8ga4wKDw==" workbookSaltValue="vq0yDDOvx0GqPDGwCp9feA==" workbookSpinCount="100000" lockStructure="1"/>
  <bookViews>
    <workbookView xWindow="-120" yWindow="-120" windowWidth="29040" windowHeight="16440" xr2:uid="{E8AD58C6-A942-40B7-9DE1-56B637BA5B81}"/>
  </bookViews>
  <sheets>
    <sheet name="Centre Form" sheetId="4" r:id="rId1"/>
    <sheet name="Carer Form" sheetId="1" r:id="rId2"/>
    <sheet name="Sheet2" sheetId="2" state="hidden" r:id="rId3"/>
    <sheet name="Centre List" sheetId="3" state="hidden" r:id="rId4"/>
  </sheets>
  <definedNames>
    <definedName name="_xlnm._FilterDatabase" localSheetId="3" hidden="1">'Centre List'!$A$1:$A$201</definedName>
    <definedName name="Approver" localSheetId="0">'Centre Form'!$F$50</definedName>
    <definedName name="Approver">'Carer Form'!$E$37</definedName>
    <definedName name="_xlnm.Print_Area" localSheetId="0">'Centre Form'!$A$1:$M$71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48" i="4" l="1"/>
  <c r="E34" i="1"/>
  <c r="I48" i="4"/>
  <c r="A32" i="1"/>
  <c r="A33" i="1"/>
  <c r="A31" i="1"/>
  <c r="A30" i="1"/>
  <c r="A29" i="1"/>
  <c r="A57" i="4"/>
  <c r="B10" i="4"/>
  <c r="E39" i="1"/>
  <c r="G69" i="4"/>
  <c r="G70" i="4"/>
  <c r="G68" i="4"/>
  <c r="G19" i="2"/>
  <c r="H19" i="2" s="1"/>
  <c r="G18" i="2"/>
  <c r="H18" i="2" s="1"/>
  <c r="G17" i="2"/>
  <c r="H17" i="2" s="1"/>
  <c r="G16" i="2"/>
  <c r="H16" i="2" s="1"/>
  <c r="G15" i="2"/>
  <c r="H15" i="2" s="1"/>
  <c r="G14" i="2"/>
  <c r="H14" i="2" s="1"/>
  <c r="G13" i="2"/>
  <c r="H13" i="2" s="1"/>
  <c r="G12" i="2"/>
  <c r="H12" i="2" s="1"/>
  <c r="G11" i="2"/>
  <c r="H11" i="2" s="1"/>
  <c r="G10" i="2"/>
  <c r="H10" i="2" s="1"/>
  <c r="G9" i="2"/>
  <c r="H9" i="2" s="1"/>
  <c r="G8" i="2"/>
  <c r="H8" i="2" s="1"/>
  <c r="A70" i="4"/>
  <c r="I53" i="4"/>
  <c r="F53" i="4"/>
  <c r="C53" i="4"/>
  <c r="A53" i="4"/>
  <c r="C34" i="1"/>
  <c r="A48" i="1"/>
  <c r="A61" i="1"/>
  <c r="C10" i="1"/>
  <c r="F10" i="1" s="1"/>
  <c r="F61" i="1"/>
  <c r="F60" i="1"/>
  <c r="F59" i="1"/>
  <c r="E41" i="1"/>
  <c r="A41" i="1"/>
  <c r="A39" i="1"/>
  <c r="A45" i="1" l="1"/>
  <c r="F10"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<sst xmlns="http://schemas.openxmlformats.org/spreadsheetml/2006/main" count="714" uniqueCount="688">
  <si>
    <t>Centre Name</t>
  </si>
  <si>
    <t>Name:</t>
  </si>
  <si>
    <t>Surname:</t>
  </si>
  <si>
    <t>Date of Birth:</t>
  </si>
  <si>
    <t>ID No:</t>
  </si>
  <si>
    <t>July - September</t>
  </si>
  <si>
    <t>October - December</t>
  </si>
  <si>
    <t>Month</t>
  </si>
  <si>
    <t>Hours</t>
  </si>
  <si>
    <t>Total</t>
  </si>
  <si>
    <t>The application is being approved by:</t>
  </si>
  <si>
    <t>Accountant</t>
  </si>
  <si>
    <t>Signed by:</t>
  </si>
  <si>
    <t>Application period:</t>
  </si>
  <si>
    <t>Allowance Paid (€)</t>
  </si>
  <si>
    <t>Approver</t>
  </si>
  <si>
    <t>Select Approver</t>
  </si>
  <si>
    <t>Select Period</t>
  </si>
  <si>
    <t>Maltese Proficiency Allowance Paid</t>
  </si>
  <si>
    <t>Childcare Educator Details</t>
  </si>
  <si>
    <t>Childcare Educator</t>
  </si>
  <si>
    <t>Application No</t>
  </si>
  <si>
    <t>Application Date</t>
  </si>
  <si>
    <t>We hereby confirm that:</t>
  </si>
  <si>
    <t>Jobsplus, and/or any auditor appointed by Jobsplus, shall be entitled, at its discretion, to request and obtain any further documentation, information, or evidence deemed necessary for the purpose of verifying and substantiating the amount of the allowance being claimed. Such documentation shall include, without limitation, copies of payslips, proof of certification, AOR Certificate, and any other supporting records as may be required.</t>
  </si>
  <si>
    <t xml:space="preserve">Nationality </t>
  </si>
  <si>
    <t xml:space="preserve">Country of Nationality </t>
  </si>
  <si>
    <t>Maltese Proficiency Allowance Refund – Application Form</t>
  </si>
  <si>
    <t xml:space="preserve">AFGHANISTAN </t>
  </si>
  <si>
    <t xml:space="preserve">ALBANIA </t>
  </si>
  <si>
    <t xml:space="preserve">ALGERIA </t>
  </si>
  <si>
    <t xml:space="preserve">AMERICAN SAMOA </t>
  </si>
  <si>
    <t xml:space="preserve">ANDORRA </t>
  </si>
  <si>
    <t xml:space="preserve">ANGILA </t>
  </si>
  <si>
    <t xml:space="preserve">ANGOLA </t>
  </si>
  <si>
    <t xml:space="preserve">ANGUILLA </t>
  </si>
  <si>
    <t xml:space="preserve">ANTIGUA AND BARBUDA </t>
  </si>
  <si>
    <t xml:space="preserve">ARGENTINA </t>
  </si>
  <si>
    <t xml:space="preserve">ARMENIA </t>
  </si>
  <si>
    <t xml:space="preserve">ARUBA </t>
  </si>
  <si>
    <t xml:space="preserve">ASCENSION </t>
  </si>
  <si>
    <t xml:space="preserve">AUSTRALIA </t>
  </si>
  <si>
    <t xml:space="preserve">AUSTRIA </t>
  </si>
  <si>
    <t xml:space="preserve">AZERBAIJAN </t>
  </si>
  <si>
    <t xml:space="preserve">BAHAMAS </t>
  </si>
  <si>
    <t xml:space="preserve">BAHRAIN </t>
  </si>
  <si>
    <t xml:space="preserve">BANGLADESH </t>
  </si>
  <si>
    <t xml:space="preserve">BARBADOS </t>
  </si>
  <si>
    <t xml:space="preserve">BELARUS </t>
  </si>
  <si>
    <t xml:space="preserve">BELGIUM </t>
  </si>
  <si>
    <t xml:space="preserve">BELIZE </t>
  </si>
  <si>
    <t xml:space="preserve">BENIN </t>
  </si>
  <si>
    <t xml:space="preserve">BERMUDA </t>
  </si>
  <si>
    <t xml:space="preserve">BHUTAN </t>
  </si>
  <si>
    <t xml:space="preserve">BOLIVIA </t>
  </si>
  <si>
    <t xml:space="preserve">BOSNIA AND HERZEGOWINA </t>
  </si>
  <si>
    <t xml:space="preserve">BOTSWANA </t>
  </si>
  <si>
    <t xml:space="preserve">BRAZIL </t>
  </si>
  <si>
    <t xml:space="preserve">BRITISH OVERSEAS TERRITORIES </t>
  </si>
  <si>
    <t xml:space="preserve">BRUNEI </t>
  </si>
  <si>
    <t xml:space="preserve">BULGARIA </t>
  </si>
  <si>
    <t xml:space="preserve">BURKINA FASO </t>
  </si>
  <si>
    <t xml:space="preserve">BURMA </t>
  </si>
  <si>
    <t xml:space="preserve">BURUNDI </t>
  </si>
  <si>
    <t xml:space="preserve">CAMBODIA </t>
  </si>
  <si>
    <t xml:space="preserve">CAMEROON, REPUBLIC OF </t>
  </si>
  <si>
    <t xml:space="preserve">CANADA </t>
  </si>
  <si>
    <t xml:space="preserve">CAPE VERDE, REPUBLIC OF </t>
  </si>
  <si>
    <t xml:space="preserve">CENTRAL AFRICAN REPUBLIC </t>
  </si>
  <si>
    <t xml:space="preserve">CHAD </t>
  </si>
  <si>
    <t xml:space="preserve">CHILE </t>
  </si>
  <si>
    <t xml:space="preserve">CHINA </t>
  </si>
  <si>
    <t xml:space="preserve">COLOMBIA </t>
  </si>
  <si>
    <t xml:space="preserve">COMOROS </t>
  </si>
  <si>
    <t xml:space="preserve">CONGO </t>
  </si>
  <si>
    <t xml:space="preserve">COSTA RICA </t>
  </si>
  <si>
    <t xml:space="preserve">CROATIA </t>
  </si>
  <si>
    <t xml:space="preserve">CUBA </t>
  </si>
  <si>
    <t xml:space="preserve">CYPRUS </t>
  </si>
  <si>
    <t xml:space="preserve">CZECH REPUBLIC </t>
  </si>
  <si>
    <t xml:space="preserve">DEM REP OF CONGO </t>
  </si>
  <si>
    <t xml:space="preserve">DEM.PEOPLES REP. OF KOREA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</si>
  <si>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</si>
  <si>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</si>
  <si>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</si>
  <si>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</si>
  <si>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</si>
  <si>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</si>
  <si>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</si>
  <si>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</si>
  <si>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</si>
  <si>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</si>
  <si>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</si>
  <si>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ESTONIA - NONEU </t>
  </si>
  <si>
    <t xml:space="preserve">ESWATINI </t>
  </si>
  <si>
    <t xml:space="preserve">ETHIOPIA </t>
  </si>
  <si>
    <t xml:space="preserve">FALKLAND ISLANDS </t>
  </si>
  <si>
    <t xml:space="preserve">FIJI </t>
  </si>
  <si>
    <t xml:space="preserve">FINLAND </t>
  </si>
  <si>
    <t xml:space="preserve">FRANCE </t>
  </si>
  <si>
    <t xml:space="preserve">FYROM </t>
  </si>
  <si>
    <t xml:space="preserve">GABON </t>
  </si>
  <si>
    <t xml:space="preserve">GABONESE REP. </t>
  </si>
  <si>
    <t xml:space="preserve">GAMBIA </t>
  </si>
  <si>
    <t xml:space="preserve">GEORGIA </t>
  </si>
  <si>
    <t xml:space="preserve">GERMANY </t>
  </si>
  <si>
    <t xml:space="preserve">GHANA </t>
  </si>
  <si>
    <t xml:space="preserve">GREECE </t>
  </si>
  <si>
    <t xml:space="preserve">GREENLAND </t>
  </si>
  <si>
    <t xml:space="preserve">GRENADA </t>
  </si>
  <si>
    <t xml:space="preserve">GUATEMALA </t>
  </si>
  <si>
    <t xml:space="preserve">GUINEA </t>
  </si>
  <si>
    <t xml:space="preserve">GUINEA-BISSAU </t>
  </si>
  <si>
    <t xml:space="preserve">GUYANA </t>
  </si>
  <si>
    <t xml:space="preserve">HAITI </t>
  </si>
  <si>
    <t xml:space="preserve">HONDURAS </t>
  </si>
  <si>
    <t xml:space="preserve">HUNGARY </t>
  </si>
  <si>
    <t xml:space="preserve">ICELAND </t>
  </si>
  <si>
    <t xml:space="preserve">INDIA </t>
  </si>
  <si>
    <t xml:space="preserve">INDONESIA </t>
  </si>
  <si>
    <t xml:space="preserve">IRAN, ISLAMIC REPUBLIC OF </t>
  </si>
  <si>
    <t xml:space="preserve">IRAQ </t>
  </si>
  <si>
    <t xml:space="preserve">IRELAND </t>
  </si>
  <si>
    <t xml:space="preserve">ISRAEL </t>
  </si>
  <si>
    <t xml:space="preserve">ITALY </t>
  </si>
  <si>
    <t xml:space="preserve">IVORY COAST </t>
  </si>
  <si>
    <t xml:space="preserve">JAMAICA </t>
  </si>
  <si>
    <t xml:space="preserve">JAPAN </t>
  </si>
  <si>
    <t xml:space="preserve">JORDAN </t>
  </si>
  <si>
    <t xml:space="preserve">KAZAKHSTAN </t>
  </si>
  <si>
    <t xml:space="preserve">KENYA </t>
  </si>
  <si>
    <t xml:space="preserve">KIRIBATI </t>
  </si>
  <si>
    <t xml:space="preserve">KOSOVO </t>
  </si>
  <si>
    <t xml:space="preserve">KUWAIT </t>
  </si>
  <si>
    <t xml:space="preserve">KYRGYZSTAN </t>
  </si>
  <si>
    <t xml:space="preserve">LAOS </t>
  </si>
  <si>
    <t xml:space="preserve">LATVIA </t>
  </si>
  <si>
    <t xml:space="preserve">LATVIA - NONEU </t>
  </si>
  <si>
    <t xml:space="preserve">LEBANON </t>
  </si>
  <si>
    <t xml:space="preserve">LESOTHO </t>
  </si>
  <si>
    <t xml:space="preserve">LIBERIA </t>
  </si>
  <si>
    <t xml:space="preserve">LIBYA </t>
  </si>
  <si>
    <t xml:space="preserve">LIECHTENSTEIN </t>
  </si>
  <si>
    <t xml:space="preserve">LITHUANIA </t>
  </si>
  <si>
    <t xml:space="preserve">LUXEMBOURG </t>
  </si>
  <si>
    <t xml:space="preserve">MACAO,  CHINA </t>
  </si>
  <si>
    <t xml:space="preserve">MADAGASCAR </t>
  </si>
  <si>
    <t xml:space="preserve">MALAWI </t>
  </si>
  <si>
    <t xml:space="preserve">MALAYSIA </t>
  </si>
  <si>
    <t xml:space="preserve">MALDIVES </t>
  </si>
  <si>
    <t xml:space="preserve">MALI </t>
  </si>
  <si>
    <t xml:space="preserve">MALTA </t>
  </si>
  <si>
    <t xml:space="preserve">MARSHALL ISLANDS </t>
  </si>
  <si>
    <t xml:space="preserve">MAURITANIA </t>
  </si>
  <si>
    <t xml:space="preserve">MAURITIUS </t>
  </si>
  <si>
    <t xml:space="preserve">MEXICO </t>
  </si>
  <si>
    <t xml:space="preserve">MICRONESIA (FEDERATED STATES </t>
  </si>
  <si>
    <t xml:space="preserve">OF) </t>
  </si>
  <si>
    <t xml:space="preserve">MOLDOVA </t>
  </si>
  <si>
    <t xml:space="preserve">MONACO </t>
  </si>
  <si>
    <t xml:space="preserve">MONGOLIA </t>
  </si>
  <si>
    <t xml:space="preserve">MONTENEGRO </t>
  </si>
  <si>
    <t xml:space="preserve">MOROCCO </t>
  </si>
  <si>
    <t xml:space="preserve">MOZAMBIQUE </t>
  </si>
  <si>
    <t xml:space="preserve">MYANMAR </t>
  </si>
  <si>
    <t xml:space="preserve">NAMIBIA </t>
  </si>
  <si>
    <t xml:space="preserve">NAURU </t>
  </si>
  <si>
    <t xml:space="preserve">NEPAL </t>
  </si>
  <si>
    <t xml:space="preserve">NETHERLANDS </t>
  </si>
  <si>
    <t xml:space="preserve">NEW CALEDONIA </t>
  </si>
  <si>
    <t xml:space="preserve">NEW ZEALAND </t>
  </si>
  <si>
    <t xml:space="preserve">NICARAGUA </t>
  </si>
  <si>
    <t xml:space="preserve">NIGER </t>
  </si>
  <si>
    <t xml:space="preserve">NIGERIA </t>
  </si>
  <si>
    <t xml:space="preserve">NORTH MACEDONIA </t>
  </si>
  <si>
    <t xml:space="preserve">NORTHERN MARIANAS </t>
  </si>
  <si>
    <t xml:space="preserve">NORWAY </t>
  </si>
  <si>
    <t xml:space="preserve">OMAN </t>
  </si>
  <si>
    <t xml:space="preserve">PAKISTAN </t>
  </si>
  <si>
    <t xml:space="preserve">PALAU </t>
  </si>
  <si>
    <t xml:space="preserve">PALESTINE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</si>
  <si>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</si>
  <si>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</si>
  <si>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</si>
  <si>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</si>
  <si>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</si>
  <si>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</si>
  <si>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</si>
  <si>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</si>
  <si>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</si>
  <si>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REPUBLIC OF KOREA </t>
  </si>
  <si>
    <t xml:space="preserve">ROMANIA </t>
  </si>
  <si>
    <t xml:space="preserve">RUSSIAN FEDERATION </t>
  </si>
  <si>
    <t xml:space="preserve">RWANDA </t>
  </si>
  <si>
    <t xml:space="preserve">SAINT LUCIA </t>
  </si>
  <si>
    <t xml:space="preserve">SAINT VINCENT AND THE </t>
  </si>
  <si>
    <t xml:space="preserve">GRENADINES </t>
  </si>
  <si>
    <t xml:space="preserve">SAMOA </t>
  </si>
  <si>
    <t xml:space="preserve">SAN MARINO </t>
  </si>
  <si>
    <t xml:space="preserve">SAO TOME &amp; PRINCIPE </t>
  </si>
  <si>
    <t xml:space="preserve">SAUDI ARABIA </t>
  </si>
  <si>
    <t xml:space="preserve">SENEGAL </t>
  </si>
  <si>
    <t xml:space="preserve">SERBIA </t>
  </si>
  <si>
    <t xml:space="preserve">SERBIA &amp; MONTENEGRO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</si>
  <si>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</si>
  <si>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</si>
  <si>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</si>
  <si>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</si>
  <si>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</si>
  <si>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</si>
  <si>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</si>
  <si>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</si>
  <si>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SOUTH SUDAN </t>
  </si>
  <si>
    <t xml:space="preserve">SPAIN </t>
  </si>
  <si>
    <t xml:space="preserve">SRI LANKA </t>
  </si>
  <si>
    <t xml:space="preserve">ST KITTS AND NEVIS </t>
  </si>
  <si>
    <t xml:space="preserve">SUDAN </t>
  </si>
  <si>
    <t xml:space="preserve">SURINAME </t>
  </si>
  <si>
    <t xml:space="preserve">SWEDEN </t>
  </si>
  <si>
    <t xml:space="preserve">SWITZERLAND </t>
  </si>
  <si>
    <t xml:space="preserve">SYRIAN ARAB REP. </t>
  </si>
  <si>
    <t xml:space="preserve">TAIWAN,PROVENCE OF CHINA </t>
  </si>
  <si>
    <t xml:space="preserve">TAJIKISTAN </t>
  </si>
  <si>
    <t xml:space="preserve">TANZANIA, UNITED REPUBLIC OF </t>
  </si>
  <si>
    <t xml:space="preserve">THAILAND </t>
  </si>
  <si>
    <t xml:space="preserve">TIMOR-LESTE </t>
  </si>
  <si>
    <t xml:space="preserve">TOGO </t>
  </si>
  <si>
    <t xml:space="preserve">TONGA </t>
  </si>
  <si>
    <t xml:space="preserve">TRINIDAD AND TOBAGO </t>
  </si>
  <si>
    <t xml:space="preserve">TUNISIA </t>
  </si>
  <si>
    <t xml:space="preserve">TURKEY </t>
  </si>
  <si>
    <t xml:space="preserve">TURKMENISTAN </t>
  </si>
  <si>
    <t xml:space="preserve">TUVALU </t>
  </si>
  <si>
    <t xml:space="preserve">UGANDA </t>
  </si>
  <si>
    <t xml:space="preserve">UKRAINE </t>
  </si>
  <si>
    <t xml:space="preserve">UNITED ARAB EMIRATES </t>
  </si>
  <si>
    <t xml:space="preserve">UNITED KINGDOM </t>
  </si>
  <si>
    <t xml:space="preserve">UNITED KINGDOM (BREXIT) </t>
  </si>
  <si>
    <t xml:space="preserve">UNITED STATES OF AMERICA </t>
  </si>
  <si>
    <t xml:space="preserve">URUGUAY </t>
  </si>
  <si>
    <t xml:space="preserve">UZBEKISTAN </t>
  </si>
  <si>
    <t xml:space="preserve">VANUATU </t>
  </si>
  <si>
    <t xml:space="preserve">VENEZUELA </t>
  </si>
  <si>
    <t xml:space="preserve">VIETNAM </t>
  </si>
  <si>
    <t xml:space="preserve">WESTERN SAMOA </t>
  </si>
  <si>
    <t xml:space="preserve">YEMEN </t>
  </si>
  <si>
    <t xml:space="preserve">ZAIRE, REPUBLIC OF </t>
  </si>
  <si>
    <t xml:space="preserve">ZAMBIA </t>
  </si>
  <si>
    <t xml:space="preserve">ZANZIBAR </t>
  </si>
  <si>
    <t xml:space="preserve">ZIMBABWE </t>
  </si>
  <si>
    <t>Active Learning Childcare Centre - Burmarrad</t>
  </si>
  <si>
    <t>Active Learning Childcare Centre - Mosta</t>
  </si>
  <si>
    <t>Active Learning Childcare Centre - Msida</t>
  </si>
  <si>
    <t>All C'ees Childcare Centre</t>
  </si>
  <si>
    <t>Bambinella Childcare Centre</t>
  </si>
  <si>
    <t>Banni Bannozzi Childcare Centre</t>
  </si>
  <si>
    <t>Bee Smart Childcare Centre</t>
  </si>
  <si>
    <t>Beesmart @MCS Childcare Centre</t>
  </si>
  <si>
    <t>Bright Sparks 2 Childcare Centre</t>
  </si>
  <si>
    <t>Bright Stars Childcare Centre</t>
  </si>
  <si>
    <t>Casa Maria Montessori - Tarxien</t>
  </si>
  <si>
    <t>Child Jesus Educare Childcare Centre</t>
  </si>
  <si>
    <t>Ckejknin Childcare Centre</t>
  </si>
  <si>
    <t>Dawra Durella Childcare Centre - Attard</t>
  </si>
  <si>
    <t>Dawra Durella Childcare Centre - Naxxar</t>
  </si>
  <si>
    <t>Djamant Childcare Centre (FES)</t>
  </si>
  <si>
    <t>Do Re Mi Childcare Centre</t>
  </si>
  <si>
    <t>Enchanted Forest Childcare Centre</t>
  </si>
  <si>
    <t>Fairytales &amp; Fables Childcare Centre</t>
  </si>
  <si>
    <t>Fantasija Childcare Centre</t>
  </si>
  <si>
    <t>First Steps @ PWC Nursery</t>
  </si>
  <si>
    <t>First Steps @ Zachary House Nursery</t>
  </si>
  <si>
    <t>Flutterby Childcare Centre</t>
  </si>
  <si>
    <t>Footsteps Childcare Centre</t>
  </si>
  <si>
    <t>Fun Time Childcare Centre</t>
  </si>
  <si>
    <t>Gizimina Childcare Centre (FES)</t>
  </si>
  <si>
    <t>Gojja Childcare Centre (LS)</t>
  </si>
  <si>
    <t>Growing Owls Childcare Centre</t>
  </si>
  <si>
    <t>Hanini Childcare Centre (LS)</t>
  </si>
  <si>
    <t>Happy Clouds Childcare Centre and Playschool</t>
  </si>
  <si>
    <t>Happy Days Childcare Centre</t>
  </si>
  <si>
    <t>Happy Feet Childcare Centre</t>
  </si>
  <si>
    <t>Happy Trails Childcare Centre</t>
  </si>
  <si>
    <t>Honey Bees Childcare Centre</t>
  </si>
  <si>
    <t>Hugs Childcare Centre</t>
  </si>
  <si>
    <t>Id-Denfil Childcare Centre (FES)</t>
  </si>
  <si>
    <t>Il-Bebbuxu Childcare Centre (FES)</t>
  </si>
  <si>
    <t>Il-Benniena Childcare Centre</t>
  </si>
  <si>
    <t>Il-Kuluri Childcare Centre (FES)</t>
  </si>
  <si>
    <t>Il-Merill Childcare Centre (FES)</t>
  </si>
  <si>
    <t>Il-Passju Childcare Centre</t>
  </si>
  <si>
    <t>Il-Pespus Childcare Centre (FES)</t>
  </si>
  <si>
    <t>Il-Qawsalla Childcare Centre (LS)</t>
  </si>
  <si>
    <t>Ilwien Childcare Centre - JC UOM</t>
  </si>
  <si>
    <t>Is-Sardinella Childcare Centre (FES)</t>
  </si>
  <si>
    <t>It-Tajra Childcare Centre - UOM</t>
  </si>
  <si>
    <t>It-Tghanniqa Childcare Centre (FES)</t>
  </si>
  <si>
    <t>Ix-Xemx Childcare Centre (FES)</t>
  </si>
  <si>
    <t>Jack and Jill Childcare Centre - Burmarrad</t>
  </si>
  <si>
    <t>JJ's Childcare Centre</t>
  </si>
  <si>
    <t>Jodo Childcare Centre</t>
  </si>
  <si>
    <t>Jolly Jumpers Childcare Centre</t>
  </si>
  <si>
    <t>Kid Zone Childcare Centre</t>
  </si>
  <si>
    <t>Kid's Haven Childcare Centre</t>
  </si>
  <si>
    <t>Kids R Us Childcare Centre</t>
  </si>
  <si>
    <t>Kids World 2 Childcare Centre</t>
  </si>
  <si>
    <t>Kids World Childcare Centre</t>
  </si>
  <si>
    <t>Kids' Ark Childcare Centre</t>
  </si>
  <si>
    <t>Kikka's Childcare Centre</t>
  </si>
  <si>
    <t>Kristallina Childcare Centre</t>
  </si>
  <si>
    <t>L'Ecole Childcare Centre - Hamrun</t>
  </si>
  <si>
    <t>L'Ecole Childcare Centre - Msida</t>
  </si>
  <si>
    <t>L'Ecole Childcare Centre - Qormi</t>
  </si>
  <si>
    <t>L'Ecole Childcare Centre - Siggiewi</t>
  </si>
  <si>
    <t>L'Ecole Childcare Centre - St. Julians</t>
  </si>
  <si>
    <t>L'Ecole Childcare Centre - Zebbug</t>
  </si>
  <si>
    <t>La Bacchetta Magica Childcare Centre</t>
  </si>
  <si>
    <t>Lelluxa Childcare Centre (LS)</t>
  </si>
  <si>
    <t>Lil' Ville Childcare Centre</t>
  </si>
  <si>
    <t>Lil' Ville in the City Childcare Centre</t>
  </si>
  <si>
    <t>Lil' Ville in the woods</t>
  </si>
  <si>
    <t>Little Bees Childcare Centre</t>
  </si>
  <si>
    <t>Little Bunny Childcare Centre</t>
  </si>
  <si>
    <t>Little Cubs Childcare Centre</t>
  </si>
  <si>
    <t>Little Einsteins Childcare Centre - Swieqi</t>
  </si>
  <si>
    <t>Little Einsteins Montessori System - Attard</t>
  </si>
  <si>
    <t>Little Einsteins Montessori System - Mosta</t>
  </si>
  <si>
    <t>Little Einsteins Montessori System - Naxxar</t>
  </si>
  <si>
    <t>Little Einsteins Montessori System - Swatar</t>
  </si>
  <si>
    <t>Little Einsteins Montessori System - Swatar 2</t>
  </si>
  <si>
    <t>Little Elephants Nursery and Childcare</t>
  </si>
  <si>
    <t>Little Explorers Childcare Centre</t>
  </si>
  <si>
    <t>Little Explorers Childcare Centre - Victoria</t>
  </si>
  <si>
    <t>Little Fish Childcare Centre</t>
  </si>
  <si>
    <t>Little Me Childcare Centre</t>
  </si>
  <si>
    <t>Little Minds Childcare Centre</t>
  </si>
  <si>
    <t>Little Minds Il-Ġardina Childcare Centre</t>
  </si>
  <si>
    <t>Little Munchkins Childcare Centre</t>
  </si>
  <si>
    <t>Little Owls Childcare Centre (New)</t>
  </si>
  <si>
    <t>Little Sunbeams Childcare Centre</t>
  </si>
  <si>
    <t>Little Thinkers Childcare Centre</t>
  </si>
  <si>
    <t>Little Thinkers Childcare Centre - North</t>
  </si>
  <si>
    <t>Little Thinkers Childcare Centre - Rabat</t>
  </si>
  <si>
    <t>Little Treasure Childcare Centre - Marsascala</t>
  </si>
  <si>
    <t>Little Treasure Childcare Centre - Zebbug</t>
  </si>
  <si>
    <t>Love Like Mummy CCC</t>
  </si>
  <si>
    <t>Magic Castle Childcare Centre - Hamrun</t>
  </si>
  <si>
    <t>Magic Castle Childcare Centre - Qormi</t>
  </si>
  <si>
    <t>Magic Castle Childcare Centre - Qormi 2</t>
  </si>
  <si>
    <t>Magic Castle Childcare Centre - San Gwann</t>
  </si>
  <si>
    <t>Magic Steps Childcare Centre</t>
  </si>
  <si>
    <t>Magic Wonders Childcare Centre</t>
  </si>
  <si>
    <t>Manucca Zejtun Childcare Centre</t>
  </si>
  <si>
    <t>Margerita Childcare Centre (Vista)</t>
  </si>
  <si>
    <t>Maria's Early Learning Centre</t>
  </si>
  <si>
    <t>Mickey's Childcare Centre - Hamrun</t>
  </si>
  <si>
    <t>Mickey's Childcare Centre - Zejtun</t>
  </si>
  <si>
    <t>Mini Me Childcare Centre</t>
  </si>
  <si>
    <t>Naielle's Childcare Centre</t>
  </si>
  <si>
    <t>Nannakola Childcare Centre (LS)</t>
  </si>
  <si>
    <t>Newark Nursery - Sliema</t>
  </si>
  <si>
    <t>Nuna 2000 Childcare Centre</t>
  </si>
  <si>
    <t>Peekaboo Early Learning &amp; Childcare Centre</t>
  </si>
  <si>
    <t>Pepprina Childcare Centre (LS)</t>
  </si>
  <si>
    <t>Pizzi Pizzi Kanna Childcare Centre (FES)</t>
  </si>
  <si>
    <t>Puddles Childcare Centre</t>
  </si>
  <si>
    <t>Pyramid Childcare and Learning Centre</t>
  </si>
  <si>
    <t>Quaddies Childcare Centre</t>
  </si>
  <si>
    <t>Rainbow Kids Childcare Centre</t>
  </si>
  <si>
    <t>Rising Stars Childcare Centre</t>
  </si>
  <si>
    <t>Rosie and Fifi's Enchanted Island Childcare Centre</t>
  </si>
  <si>
    <t>Safari Tots Childcare Centre</t>
  </si>
  <si>
    <t>Saghtrija Childcare Centre</t>
  </si>
  <si>
    <t>Sam Sam Childcare Centre - Gwardamangia</t>
  </si>
  <si>
    <t>Sam Sam Childcare Centre - Mosta</t>
  </si>
  <si>
    <t>San Andrea Childcare Centre</t>
  </si>
  <si>
    <t>San Luigi Childcare Centre - Attard</t>
  </si>
  <si>
    <t>San Luigi Childcare Centre - Lija</t>
  </si>
  <si>
    <t>San Luigi Childcare Centre - Naxxar</t>
  </si>
  <si>
    <t>San Luigi Childcare Centre - San Gwann</t>
  </si>
  <si>
    <t>Seba' Sema Childcare Centre</t>
  </si>
  <si>
    <t>Sharon's Childcare Centre</t>
  </si>
  <si>
    <t>Simon Says Childcare Centre</t>
  </si>
  <si>
    <t>Sireni Childcare Centre (Vista)</t>
  </si>
  <si>
    <t>Smart From The Start - Gzira</t>
  </si>
  <si>
    <t>Smart From The Start - San Gwann</t>
  </si>
  <si>
    <t>Smart From The Start - Zabbar</t>
  </si>
  <si>
    <t>Smiles Childcare Centre - Mosta</t>
  </si>
  <si>
    <t>Smiles Childcare Centre - Msida</t>
  </si>
  <si>
    <t>Smiles Childcare Centre - Naxxar</t>
  </si>
  <si>
    <t>Smiles Childcare Centre - San Gwann</t>
  </si>
  <si>
    <t>Smurf's Village Childcare Centre</t>
  </si>
  <si>
    <t>St. Cecilia's Childcare Centre - Tarxien</t>
  </si>
  <si>
    <t>St. Joseph Day Childcare Centre</t>
  </si>
  <si>
    <t>St. Paul's Childcare &amp; Pre-Learning Centre</t>
  </si>
  <si>
    <t>St. Paula's Early Education Centre</t>
  </si>
  <si>
    <t>St. Rita Childcare Centre</t>
  </si>
  <si>
    <t>Stepping Stones Childcare Centre - Fgura</t>
  </si>
  <si>
    <t>Stepping Stones Childcare Centre - M'Scala</t>
  </si>
  <si>
    <t>Stepping Stones Childcare Centre - Qawra</t>
  </si>
  <si>
    <t>Stepping Stones Childcare Centre - Smart City (New)</t>
  </si>
  <si>
    <t>Stepping Stones Childcare Centre - Tarxien</t>
  </si>
  <si>
    <t>Team Tickles Childcare &amp; Nursery - Hamrun</t>
  </si>
  <si>
    <t>Team Tickles Childcare &amp; Nursery - Qawra</t>
  </si>
  <si>
    <t>Team Tickles Childcare &amp; Nursery - Qawra 2</t>
  </si>
  <si>
    <t>Team Tickles Childcare &amp; Nursery - Zebbug</t>
  </si>
  <si>
    <t>Team Tickles Childcare Centre Mellieha</t>
  </si>
  <si>
    <t>Teddies Childcare Centre</t>
  </si>
  <si>
    <t>Tetris Childcare Centre</t>
  </si>
  <si>
    <t>The Hive Childcare Centre</t>
  </si>
  <si>
    <t>The Loving Ones</t>
  </si>
  <si>
    <t>The Nursery Childcare Centre - (JS) Mosta 2</t>
  </si>
  <si>
    <t>The Nursery Childcare Centre - Swieqi</t>
  </si>
  <si>
    <t>The Nursery School - Gzira (JS)</t>
  </si>
  <si>
    <t>The Nursery School - Mellieha (JS)</t>
  </si>
  <si>
    <t>The Play House Childcare Centre - Gharghur</t>
  </si>
  <si>
    <t>The Playhouse Childcare Centre - St. Paul's Bay</t>
  </si>
  <si>
    <t>Thi Lakin Childcare Centre</t>
  </si>
  <si>
    <t>Tiny Fingers Little Toes Childcare Centre</t>
  </si>
  <si>
    <t>Tiny Scholars Childcare Centre</t>
  </si>
  <si>
    <t>Tiny Toes Childcare Centre</t>
  </si>
  <si>
    <t>Tiny Tots Childcare Centre</t>
  </si>
  <si>
    <t>TLC Childcare Centre - Fgura</t>
  </si>
  <si>
    <t>TLC Childcare Centre - Fgura 2</t>
  </si>
  <si>
    <t>TLC Childcare Centre - Gzira</t>
  </si>
  <si>
    <t>TLC Childcare Centre - Msida</t>
  </si>
  <si>
    <t>TOTcare Childcare Centre - Fgura</t>
  </si>
  <si>
    <t>TOTcare Childcare Centre - Zabbar</t>
  </si>
  <si>
    <t>Treehouse Childcare Centre - Zejtun</t>
  </si>
  <si>
    <t>Treehouse Childcare Centre - Zurrieq</t>
  </si>
  <si>
    <t>Watch Us Grow Childcare Centre</t>
  </si>
  <si>
    <t>Wiggles 'N' Wriggles - Attard</t>
  </si>
  <si>
    <t>Wiggles 'N' Wriggles - Mosta</t>
  </si>
  <si>
    <t>Wiggles 'N' Wriggles - Pieta</t>
  </si>
  <si>
    <t>Wiggles 'N' Wriggles - Zebbug</t>
  </si>
  <si>
    <t>YoYo Kids Childcare - Kordin</t>
  </si>
  <si>
    <t>YoYo Kids Childcare - Skyparks</t>
  </si>
  <si>
    <t>Zmeraldi Childcare Centre (FES)</t>
  </si>
  <si>
    <t>Zugraga Childcare Centre - Ghaxaq</t>
  </si>
  <si>
    <t>Zugraga Childcare Centre - Mqabba</t>
  </si>
  <si>
    <t>Zugraga Childcare Centre - Msida</t>
  </si>
  <si>
    <t>Zugraga Childcare Centre - St Julians</t>
  </si>
  <si>
    <t>Zugraga Childcare Centre - Zebbug</t>
  </si>
  <si>
    <t>Zugraga Childcare Centre - Zejtun</t>
  </si>
  <si>
    <t>FS-ZH-NU</t>
  </si>
  <si>
    <t>Code</t>
  </si>
  <si>
    <t>Zugraga Childcare Centre - Fgura</t>
  </si>
  <si>
    <t>The Nursery School - Mosta (JS)</t>
  </si>
  <si>
    <t>Miles Of Smiles Childcare Centre</t>
  </si>
  <si>
    <t>Dawra Durella Childcare Centre - Pembroke</t>
  </si>
  <si>
    <t>D Journey Childcare Centre</t>
  </si>
  <si>
    <t>Daisy Park Childcare Centre</t>
  </si>
  <si>
    <t>Q1</t>
  </si>
  <si>
    <t>Q2</t>
  </si>
  <si>
    <t>Q3</t>
  </si>
  <si>
    <t>Q4</t>
  </si>
  <si>
    <t xml:space="preserve">AL-BUR </t>
  </si>
  <si>
    <t xml:space="preserve">AL-MOS </t>
  </si>
  <si>
    <t xml:space="preserve">AL-MSI </t>
  </si>
  <si>
    <t xml:space="preserve">ALC-STL  </t>
  </si>
  <si>
    <t xml:space="preserve">BAM-MRS </t>
  </si>
  <si>
    <t xml:space="preserve">BS-MCS </t>
  </si>
  <si>
    <t xml:space="preserve">BS -SNG </t>
  </si>
  <si>
    <t xml:space="preserve">BST-PLA </t>
  </si>
  <si>
    <t xml:space="preserve">CJE-MLH </t>
  </si>
  <si>
    <t xml:space="preserve">CKJ-MSD </t>
  </si>
  <si>
    <t xml:space="preserve">DJ-ZRQ </t>
  </si>
  <si>
    <t xml:space="preserve">DP-ATT </t>
  </si>
  <si>
    <t xml:space="preserve">DD-ATT </t>
  </si>
  <si>
    <t xml:space="preserve">DD-NAX </t>
  </si>
  <si>
    <t xml:space="preserve">DD-PEM </t>
  </si>
  <si>
    <t xml:space="preserve">DRM-SWT </t>
  </si>
  <si>
    <t xml:space="preserve">EF-FGR  </t>
  </si>
  <si>
    <t xml:space="preserve">FF-GHA </t>
  </si>
  <si>
    <t xml:space="preserve">FAN-TXN </t>
  </si>
  <si>
    <t xml:space="preserve">FLU-PMB </t>
  </si>
  <si>
    <t xml:space="preserve">FT-GRB </t>
  </si>
  <si>
    <t xml:space="preserve">FTM-GXQ </t>
  </si>
  <si>
    <t xml:space="preserve">GO-ZBR </t>
  </si>
  <si>
    <t xml:space="preserve">HC-ZJT </t>
  </si>
  <si>
    <t xml:space="preserve">HD-GZR </t>
  </si>
  <si>
    <t xml:space="preserve">HF- ZBR </t>
  </si>
  <si>
    <t xml:space="preserve">HT-QWR </t>
  </si>
  <si>
    <t xml:space="preserve">HB-TXN </t>
  </si>
  <si>
    <t xml:space="preserve">HUG-GXQ </t>
  </si>
  <si>
    <t xml:space="preserve">IBN-ZBR </t>
  </si>
  <si>
    <t xml:space="preserve">IP-BBG </t>
  </si>
  <si>
    <t xml:space="preserve">IL-UOM </t>
  </si>
  <si>
    <t xml:space="preserve">IT-UOM </t>
  </si>
  <si>
    <t xml:space="preserve">JJ-BUR </t>
  </si>
  <si>
    <t xml:space="preserve">JJS-ZBR </t>
  </si>
  <si>
    <t xml:space="preserve">JOD-MSC </t>
  </si>
  <si>
    <t xml:space="preserve">JJU-SWQ </t>
  </si>
  <si>
    <t xml:space="preserve">KZ-MST </t>
  </si>
  <si>
    <t xml:space="preserve">KH-SGW </t>
  </si>
  <si>
    <t xml:space="preserve">KRU-QWR </t>
  </si>
  <si>
    <t xml:space="preserve">KW-ZBGM </t>
  </si>
  <si>
    <t xml:space="preserve">KA-PTA </t>
  </si>
  <si>
    <t xml:space="preserve">KIK-TXN </t>
  </si>
  <si>
    <t xml:space="preserve">LE-HAM </t>
  </si>
  <si>
    <t xml:space="preserve">LE-MSI </t>
  </si>
  <si>
    <t xml:space="preserve">LE-QOR </t>
  </si>
  <si>
    <t xml:space="preserve">LE-SIG </t>
  </si>
  <si>
    <t xml:space="preserve">LE-STJ </t>
  </si>
  <si>
    <t xml:space="preserve">LE-ZEB </t>
  </si>
  <si>
    <t xml:space="preserve">LBM-STV </t>
  </si>
  <si>
    <t xml:space="preserve">LV-MST </t>
  </si>
  <si>
    <t xml:space="preserve">LVC-MST </t>
  </si>
  <si>
    <t xml:space="preserve">LVW-MST </t>
  </si>
  <si>
    <t xml:space="preserve">LB-ZBR </t>
  </si>
  <si>
    <t xml:space="preserve">LC-FGR </t>
  </si>
  <si>
    <t xml:space="preserve">LE-SWQ </t>
  </si>
  <si>
    <t xml:space="preserve">LEX-SLZ </t>
  </si>
  <si>
    <t xml:space="preserve">LEX-VIC </t>
  </si>
  <si>
    <t xml:space="preserve">LF-FGR </t>
  </si>
  <si>
    <t xml:space="preserve">LM-BKR </t>
  </si>
  <si>
    <t xml:space="preserve">LMN-RBT </t>
  </si>
  <si>
    <t xml:space="preserve">LMG-BKR </t>
  </si>
  <si>
    <t xml:space="preserve">LMU-STV </t>
  </si>
  <si>
    <t xml:space="preserve">LO-IKL </t>
  </si>
  <si>
    <t xml:space="preserve">LSB-BKR </t>
  </si>
  <si>
    <t xml:space="preserve">LT-MST </t>
  </si>
  <si>
    <t xml:space="preserve">LT-NOR </t>
  </si>
  <si>
    <t xml:space="preserve">LT-RAB </t>
  </si>
  <si>
    <t xml:space="preserve">LT-MSC </t>
  </si>
  <si>
    <t xml:space="preserve">LT-ZEB </t>
  </si>
  <si>
    <t xml:space="preserve">LLM-ZBR </t>
  </si>
  <si>
    <t xml:space="preserve">MC-HAM </t>
  </si>
  <si>
    <t xml:space="preserve">MC-QOR </t>
  </si>
  <si>
    <t xml:space="preserve">MC-SGW </t>
  </si>
  <si>
    <t xml:space="preserve">MS-XWK </t>
  </si>
  <si>
    <t xml:space="preserve">MW-PLA </t>
  </si>
  <si>
    <t xml:space="preserve">MAN-ZEJ </t>
  </si>
  <si>
    <t xml:space="preserve">MAR-SPB </t>
  </si>
  <si>
    <t xml:space="preserve">MIC-HAM </t>
  </si>
  <si>
    <t xml:space="preserve">MIC-ZEJ </t>
  </si>
  <si>
    <t xml:space="preserve">MOS-QWR </t>
  </si>
  <si>
    <t xml:space="preserve">MM-DNG </t>
  </si>
  <si>
    <t xml:space="preserve">NAI-STV </t>
  </si>
  <si>
    <t xml:space="preserve">NUN-BBG </t>
  </si>
  <si>
    <t xml:space="preserve">PEK-PTA </t>
  </si>
  <si>
    <t xml:space="preserve">PUD-MRS </t>
  </si>
  <si>
    <t xml:space="preserve">PYR-LQA </t>
  </si>
  <si>
    <t xml:space="preserve">RK-TXN </t>
  </si>
  <si>
    <t xml:space="preserve">RS-SGN </t>
  </si>
  <si>
    <t xml:space="preserve">RFE-TXN </t>
  </si>
  <si>
    <t xml:space="preserve">ST-HMR </t>
  </si>
  <si>
    <t xml:space="preserve">SAG-ZRQ </t>
  </si>
  <si>
    <t xml:space="preserve">SS-GWA </t>
  </si>
  <si>
    <t xml:space="preserve">SS-MOS </t>
  </si>
  <si>
    <t xml:space="preserve">SA- MGR </t>
  </si>
  <si>
    <t xml:space="preserve">SL-ATT </t>
  </si>
  <si>
    <t xml:space="preserve">SL-LIJ </t>
  </si>
  <si>
    <t xml:space="preserve">SL-NAX </t>
  </si>
  <si>
    <t xml:space="preserve">SL-SGW </t>
  </si>
  <si>
    <t xml:space="preserve">SSM-BKR </t>
  </si>
  <si>
    <t xml:space="preserve">SH-FGR </t>
  </si>
  <si>
    <t xml:space="preserve">SSY-FGR </t>
  </si>
  <si>
    <t xml:space="preserve">SIR-BKR </t>
  </si>
  <si>
    <t xml:space="preserve">SFS-GZI </t>
  </si>
  <si>
    <t xml:space="preserve">SFS-SGW </t>
  </si>
  <si>
    <t xml:space="preserve">SFS-ZAB </t>
  </si>
  <si>
    <t xml:space="preserve">SM-MOS </t>
  </si>
  <si>
    <t xml:space="preserve">SM-MSI </t>
  </si>
  <si>
    <t xml:space="preserve">SM-NAX </t>
  </si>
  <si>
    <t xml:space="preserve">SM-SGW </t>
  </si>
  <si>
    <t xml:space="preserve">SV-MST </t>
  </si>
  <si>
    <t xml:space="preserve">SC-TAR </t>
  </si>
  <si>
    <t xml:space="preserve">SJ-ZTN </t>
  </si>
  <si>
    <t xml:space="preserve">SP-PTA </t>
  </si>
  <si>
    <t xml:space="preserve">SPE-ZBGM </t>
  </si>
  <si>
    <t xml:space="preserve">SR-BKR </t>
  </si>
  <si>
    <t xml:space="preserve">SS-FGU </t>
  </si>
  <si>
    <t xml:space="preserve">SS-MSC </t>
  </si>
  <si>
    <t xml:space="preserve">SS-QAW </t>
  </si>
  <si>
    <t xml:space="preserve">SS-SC </t>
  </si>
  <si>
    <t xml:space="preserve">SS-TAR </t>
  </si>
  <si>
    <t xml:space="preserve">TT-MEL </t>
  </si>
  <si>
    <t xml:space="preserve">TED-ZRQ </t>
  </si>
  <si>
    <t xml:space="preserve">TET-MQB </t>
  </si>
  <si>
    <t xml:space="preserve">TH-TXN </t>
  </si>
  <si>
    <t xml:space="preserve">TLO-QRM </t>
  </si>
  <si>
    <t xml:space="preserve">TN-SWQ </t>
  </si>
  <si>
    <t xml:space="preserve">TPH-GHA </t>
  </si>
  <si>
    <t xml:space="preserve">TPH-SPB </t>
  </si>
  <si>
    <t xml:space="preserve">TL-ATD </t>
  </si>
  <si>
    <t xml:space="preserve">TFLT-GZR </t>
  </si>
  <si>
    <t xml:space="preserve">TT-BKR </t>
  </si>
  <si>
    <t xml:space="preserve">TTT-ZRQ </t>
  </si>
  <si>
    <t xml:space="preserve">TLC-FGU </t>
  </si>
  <si>
    <t xml:space="preserve">TLC-GZI </t>
  </si>
  <si>
    <t xml:space="preserve">TLC-MSI </t>
  </si>
  <si>
    <t xml:space="preserve">TOT-FGU </t>
  </si>
  <si>
    <t xml:space="preserve">TOT-ZAB </t>
  </si>
  <si>
    <t xml:space="preserve">TH-ZEJ </t>
  </si>
  <si>
    <t xml:space="preserve">TH-ZUR </t>
  </si>
  <si>
    <t xml:space="preserve">WUG-QRM </t>
  </si>
  <si>
    <t xml:space="preserve">WNW-ATT </t>
  </si>
  <si>
    <t xml:space="preserve">WNW-MOS </t>
  </si>
  <si>
    <t xml:space="preserve">WNW-PIE </t>
  </si>
  <si>
    <t xml:space="preserve">WNW-ZEB </t>
  </si>
  <si>
    <t xml:space="preserve">YY-KOR </t>
  </si>
  <si>
    <t xml:space="preserve">YY-SKY </t>
  </si>
  <si>
    <t xml:space="preserve">ZUG-FGU </t>
  </si>
  <si>
    <t xml:space="preserve">ZUG-GHX </t>
  </si>
  <si>
    <t xml:space="preserve">ZUG-MQB </t>
  </si>
  <si>
    <t xml:space="preserve">ZUG-MSI </t>
  </si>
  <si>
    <t xml:space="preserve">ZUG-STJ </t>
  </si>
  <si>
    <t xml:space="preserve">ZUG-ZEB </t>
  </si>
  <si>
    <t xml:space="preserve">ZUG-ZEJ </t>
  </si>
  <si>
    <t xml:space="preserve">BB-GXQ </t>
  </si>
  <si>
    <t xml:space="preserve">BS-STV  </t>
  </si>
  <si>
    <t xml:space="preserve">KR-QRM </t>
  </si>
  <si>
    <t xml:space="preserve">LBY-BKR </t>
  </si>
  <si>
    <t xml:space="preserve">MEL-QRM </t>
  </si>
  <si>
    <t xml:space="preserve">QUA-BKR </t>
  </si>
  <si>
    <t xml:space="preserve">TS- PLA </t>
  </si>
  <si>
    <t xml:space="preserve">TNS-GZI </t>
  </si>
  <si>
    <t xml:space="preserve">TNS-MEL </t>
  </si>
  <si>
    <t xml:space="preserve">TNS-MOS </t>
  </si>
  <si>
    <t xml:space="preserve">DJ-VCT </t>
  </si>
  <si>
    <t xml:space="preserve">GIZ-MSD </t>
  </si>
  <si>
    <t xml:space="preserve">ID-SGW </t>
  </si>
  <si>
    <t xml:space="preserve">IB-STV </t>
  </si>
  <si>
    <t xml:space="preserve">IK-BRG </t>
  </si>
  <si>
    <t xml:space="preserve">IM-PMB </t>
  </si>
  <si>
    <t xml:space="preserve">IPES-MRS </t>
  </si>
  <si>
    <t xml:space="preserve">IS-SGW </t>
  </si>
  <si>
    <t xml:space="preserve">ITG-FLR </t>
  </si>
  <si>
    <t xml:space="preserve">IX-QWR </t>
  </si>
  <si>
    <t xml:space="preserve">PPK-NXR </t>
  </si>
  <si>
    <t xml:space="preserve">ZME-ZBGM </t>
  </si>
  <si>
    <t xml:space="preserve">TLC-FGU_2 </t>
  </si>
  <si>
    <t xml:space="preserve">TN-MOS_2 </t>
  </si>
  <si>
    <t>NAN-GHA</t>
  </si>
  <si>
    <t>NEW-SLI</t>
  </si>
  <si>
    <t>MC-QOR_2</t>
  </si>
  <si>
    <t>LE-ATT</t>
  </si>
  <si>
    <t>LE-MOS</t>
  </si>
  <si>
    <t>LE-NAX</t>
  </si>
  <si>
    <t>LE-SWT</t>
  </si>
  <si>
    <t>LE-SWT_2</t>
  </si>
  <si>
    <t>LE-SWQ</t>
  </si>
  <si>
    <t>KW-ZBGM_2</t>
  </si>
  <si>
    <t>IQ-GZR</t>
  </si>
  <si>
    <t>GOJ-MSC</t>
  </si>
  <si>
    <t>HAN-STJ</t>
  </si>
  <si>
    <t>LEL-LQA</t>
  </si>
  <si>
    <t>PEP-PLA</t>
  </si>
  <si>
    <t>FS-PWC</t>
  </si>
  <si>
    <t>TT-HAM</t>
  </si>
  <si>
    <t>TT-QAW</t>
  </si>
  <si>
    <t>TT-ZEB</t>
  </si>
  <si>
    <t>CM-TAR</t>
  </si>
  <si>
    <t>TT-QAW_2</t>
  </si>
  <si>
    <t>Is the Childcare Educator engaged with another Childcare Centre?</t>
  </si>
  <si>
    <t>No</t>
  </si>
  <si>
    <t>Yes</t>
  </si>
  <si>
    <t>Number</t>
  </si>
  <si>
    <t>Name</t>
  </si>
  <si>
    <t>Surname</t>
  </si>
  <si>
    <t xml:space="preserve">ID Number </t>
  </si>
  <si>
    <t xml:space="preserve">Job Designation </t>
  </si>
  <si>
    <t>Are you engaged with another Childcare Centre? (Y/N)</t>
  </si>
  <si>
    <t xml:space="preserve">Hours Worked </t>
  </si>
  <si>
    <t>Signature</t>
  </si>
  <si>
    <t>Carer</t>
  </si>
  <si>
    <t>Manager</t>
  </si>
  <si>
    <t>Select Month</t>
  </si>
  <si>
    <t>January</t>
  </si>
  <si>
    <t>February</t>
  </si>
  <si>
    <t>March</t>
  </si>
  <si>
    <t>April</t>
  </si>
  <si>
    <t>May</t>
  </si>
  <si>
    <t>June</t>
  </si>
  <si>
    <t>July</t>
  </si>
  <si>
    <t>August</t>
  </si>
  <si>
    <t>September</t>
  </si>
  <si>
    <t>October</t>
  </si>
  <si>
    <t>November</t>
  </si>
  <si>
    <t>December</t>
  </si>
  <si>
    <t>It is hereby acknowledged and agreed that, should the Childcare Educator exceed the maximum weekly Allowance of €10, Jobsplus shall be entitled to automatically reduce and/or adjust the claimed Allowance accordingly. Any amount claimed in excess of the established weekly cap shall be deemed ineligible and shall not be payable</t>
  </si>
  <si>
    <t>Are you in possession of School Leaving Certificate or MQF level 2?</t>
  </si>
  <si>
    <t>Is the Childcare Educator in possession of SLC or MQF 2?</t>
  </si>
  <si>
    <t>January - May</t>
  </si>
  <si>
    <t>LRP Name &amp; Surname</t>
  </si>
  <si>
    <t>LRP ID Number</t>
  </si>
  <si>
    <t>Version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</si>
</sst>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quot;€&quot;#,##0.000"/>
    <numFmt numFmtId="166" formatCode="\€#,##0.00"/>
  </numFmts>
  <fonts count="11" x14ac:knownFonts="1">
    <font>
      <sz val="11"/>
      <color theme="1"/>
      <name val="Aptos Narrow"/>
      <family val="2"/>
      <scheme val="minor"/>
    </font>
    <font>
      <b/>
      <sz val="11"/>
      <color theme="1"/>
      <name val="Aptos Narrow"/>
      <family val="2"/>
      <scheme val="minor"/>
    </font>
    <font>
      <b/>
      <i/>
      <sz val="11"/>
      <color theme="1"/>
      <name val="Aptos Narrow"/>
      <family val="2"/>
      <scheme val="minor"/>
    </font>
    <font>
      <b/>
      <sz val="16"/>
      <color rgb="FFFFFFFF"/>
      <name val="Aptos Narrow"/>
      <family val="2"/>
      <scheme val="minor"/>
    </font>
    <font>
      <b/>
      <sz val="16"/>
      <color theme="1"/>
      <name val="Aptos Narrow"/>
      <family val="2"/>
      <scheme val="minor"/>
    </font>
    <font>
      <b/>
      <sz val="11"/>
      <color rgb="FFFFFFFF"/>
      <name val="Aptos Narrow"/>
      <family val="2"/>
      <scheme val="minor"/>
    </font>
    <font>
      <u/>
      <sz val="11"/>
      <color theme="10"/>
      <name val="Aptos Narrow"/>
      <family val="2"/>
      <scheme val="minor"/>
    </font>
    <font>
      <sz val="11"/>
      <color theme="1"/>
      <name val="Aptos Narrow"/>
      <family val="2"/>
      <scheme val="minor"/>
    </font>
    <font>
      <b/>
      <sz val="12"/>
      <color theme="1"/>
      <name val="Aptos Narrow"/>
      <family val="2"/>
      <scheme val="minor"/>
    </font>
    <font>
      <sz val="8"/>
      <name val="Aptos Narrow"/>
      <family val="2"/>
      <scheme val="minor"/>
    </font>
    <font>
      <b/>
      <sz val="10"/>
      <color rgb="FFFF0000"/>
      <name val="Aptos Narrow"/>
      <family val="2"/>
      <scheme val="minor"/>
    </font>
  </fonts>
  <fills count="12">
    <fill>
      <patternFill patternType="none"/>
    </fill>
    <fill>
      <patternFill patternType="gray125"/>
    </fill>
    <fill>
      <patternFill patternType="solid">
        <fgColor rgb="FF1F4E79"/>
        <bgColor indexed="64"/>
      </patternFill>
    </fill>
    <fill>
      <patternFill patternType="solid">
        <fgColor rgb="FFFFFFFF"/>
        <bgColor indexed="64"/>
      </patternFill>
    </fill>
    <fill>
      <patternFill patternType="solid">
        <fgColor rgb="FFC6E0B4"/>
        <bgColor indexed="64"/>
      </patternFill>
    </fill>
    <fill>
      <patternFill patternType="solid">
        <fgColor rgb="FFFCE4D6"/>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auto="1"/>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79">
    <xf numFmtId="0" fontId="0" fillId="0" borderId="0" xfId="0"/>
    <xf numFmtId="0" fontId="0" fillId="0" borderId="1" xfId="0" applyBorder="1"/>
    <xf numFmtId="165" fontId="0" fillId="0" borderId="0" xfId="0" applyNumberFormat="1"/>
    <xf numFmtId="0" fontId="1" fillId="0" borderId="0" xfId="0" applyFont="1"/>
    <xf numFmtId="164" fontId="0" fillId="0" borderId="0" xfId="0" applyNumberFormat="1" applyAlignment="1">
      <alignment horizontal="center"/>
    </xf>
    <xf numFmtId="0" fontId="2" fillId="0" borderId="0" xfId="0" applyFont="1"/>
    <xf numFmtId="0" fontId="0" fillId="0" borderId="0" xfId="0" applyAlignment="1">
      <alignment horizontal="center"/>
    </xf>
    <xf numFmtId="0" fontId="0" fillId="0" borderId="2" xfId="0" applyBorder="1"/>
    <xf numFmtId="0" fontId="1" fillId="4" borderId="1" xfId="0" applyFont="1" applyFill="1" applyBorder="1" applyAlignment="1">
      <alignment horizontal="center"/>
    </xf>
    <xf numFmtId="2" fontId="0" fillId="5" borderId="1" xfId="0" applyNumberFormat="1" applyFill="1" applyBorder="1"/>
    <xf numFmtId="0" fontId="0" fillId="3" borderId="0" xfId="0" applyFill="1"/>
    <xf numFmtId="14" fontId="0" fillId="3" borderId="0" xfId="0" applyNumberFormat="1" applyFill="1"/>
    <xf numFmtId="0" fontId="1" fillId="4" borderId="0" xfId="0" applyFont="1" applyFill="1" applyAlignment="1">
      <alignment horizontal="center"/>
    </xf>
    <xf numFmtId="2" fontId="0" fillId="0" borderId="0" xfId="0" applyNumberFormat="1"/>
    <xf numFmtId="2" fontId="0" fillId="0" borderId="0" xfId="0" applyNumberFormat="1" applyAlignment="1">
      <alignment horizontal="center"/>
    </xf>
    <xf numFmtId="0" fontId="1" fillId="5" borderId="0" xfId="0" applyFont="1" applyFill="1"/>
    <xf numFmtId="2" fontId="0" fillId="5" borderId="0" xfId="0" applyNumberFormat="1" applyFill="1"/>
    <xf numFmtId="166" fontId="0" fillId="5" borderId="1" xfId="0" applyNumberFormat="1" applyFill="1" applyBorder="1"/>
    <xf numFmtId="0" fontId="1" fillId="5" borderId="1" xfId="0" applyFont="1" applyFill="1" applyBorder="1"/>
    <xf numFmtId="0" fontId="1" fillId="6" borderId="0" xfId="0" applyFont="1" applyFill="1"/>
    <xf numFmtId="0" fontId="0" fillId="6" borderId="0" xfId="0" applyFill="1" applyAlignment="1">
      <alignment horizontal="center"/>
    </xf>
    <xf numFmtId="0" fontId="2" fillId="7" borderId="0" xfId="0" applyFont="1" applyFill="1"/>
    <xf numFmtId="0" fontId="0" fillId="0" borderId="0" xfId="0" applyAlignment="1">
      <alignment horizontal="left"/>
    </xf>
    <xf numFmtId="0" fontId="3" fillId="0" borderId="0" xfId="0" applyFont="1" applyAlignment="1">
      <alignment horizontal="center" vertical="center"/>
    </xf>
    <xf numFmtId="0" fontId="5" fillId="8" borderId="0" xfId="0" applyFont="1" applyFill="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14" fontId="1" fillId="0" borderId="0" xfId="0" applyNumberFormat="1" applyFont="1" applyAlignment="1">
      <alignment horizontal="left" vertical="center"/>
    </xf>
    <xf numFmtId="0" fontId="0" fillId="9" borderId="3" xfId="0" applyFill="1" applyBorder="1"/>
    <xf numFmtId="14" fontId="0" fillId="9" borderId="3" xfId="0" applyNumberFormat="1" applyFill="1" applyBorder="1" applyAlignment="1">
      <alignment horizontal="left"/>
    </xf>
    <xf numFmtId="0" fontId="0" fillId="9" borderId="0" xfId="0" applyFill="1"/>
    <xf numFmtId="0" fontId="0" fillId="0" borderId="0" xfId="0" applyAlignment="1">
      <alignment horizontal="left" wrapText="1"/>
    </xf>
    <xf numFmtId="0" fontId="0" fillId="0" borderId="0" xfId="0" applyAlignment="1">
      <alignment horizontal="left" vertical="center" wrapText="1"/>
    </xf>
    <xf numFmtId="0" fontId="8" fillId="0" borderId="0" xfId="0" applyFont="1" applyAlignment="1">
      <alignment horizontal="center"/>
    </xf>
    <xf numFmtId="1" fontId="0" fillId="0" borderId="0" xfId="0" applyNumberFormat="1"/>
    <xf numFmtId="0" fontId="1" fillId="11" borderId="1" xfId="0" applyFont="1" applyFill="1" applyBorder="1"/>
    <xf numFmtId="0" fontId="1" fillId="11" borderId="0" xfId="0" applyFont="1" applyFill="1"/>
    <xf numFmtId="0" fontId="0" fillId="11" borderId="0" xfId="0" applyFill="1"/>
    <xf numFmtId="2" fontId="0" fillId="11" borderId="0" xfId="0" applyNumberFormat="1" applyFill="1"/>
    <xf numFmtId="2" fontId="0" fillId="11" borderId="1" xfId="0" applyNumberFormat="1" applyFill="1" applyBorder="1"/>
    <xf numFmtId="166" fontId="0" fillId="11" borderId="1" xfId="0" applyNumberFormat="1" applyFill="1" applyBorder="1"/>
    <xf numFmtId="2" fontId="0" fillId="11" borderId="0" xfId="0" applyNumberFormat="1" applyFill="1" applyAlignment="1">
      <alignment horizontal="center"/>
    </xf>
    <xf numFmtId="0" fontId="1" fillId="0" borderId="0" xfId="0" applyFont="1" applyAlignment="1">
      <alignment horizontal="left"/>
    </xf>
    <xf numFmtId="0" fontId="0" fillId="0" borderId="0" xfId="0" applyAlignment="1">
      <alignment vertical="center" wrapText="1"/>
    </xf>
    <xf numFmtId="0" fontId="0" fillId="10" borderId="2" xfId="0" applyFill="1" applyBorder="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0" fillId="10" borderId="0" xfId="0" applyFill="1" applyProtection="1">
      <protection locked="0"/>
    </xf>
    <xf numFmtId="0" fontId="0" fillId="0" borderId="1" xfId="0" applyBorder="1" applyAlignment="1" applyProtection="1">
      <alignment horizontal="center" vertical="center"/>
      <protection locked="0"/>
    </xf>
    <xf numFmtId="0" fontId="0" fillId="9" borderId="0" xfId="0" applyFill="1" applyProtection="1">
      <protection locked="0"/>
    </xf>
    <xf numFmtId="0" fontId="0" fillId="0" borderId="0" xfId="0" applyProtection="1">
      <protection locked="0"/>
    </xf>
    <xf numFmtId="0" fontId="0" fillId="0" borderId="1" xfId="0" applyBorder="1" applyAlignment="1">
      <alignment horizontal="center" vertical="center"/>
    </xf>
    <xf numFmtId="43" fontId="0" fillId="0" borderId="1" xfId="2" applyFont="1" applyBorder="1" applyAlignment="1" applyProtection="1">
      <alignment vertical="center"/>
      <protection locked="0"/>
    </xf>
    <xf numFmtId="0" fontId="0" fillId="0" borderId="0" xfId="0" applyAlignment="1">
      <alignment vertical="center"/>
    </xf>
    <xf numFmtId="0" fontId="0" fillId="0" borderId="1" xfId="0" applyBorder="1" applyAlignment="1" applyProtection="1">
      <alignment horizontal="center" vertical="center" wrapText="1"/>
      <protection locked="0"/>
    </xf>
    <xf numFmtId="2" fontId="0" fillId="9" borderId="1" xfId="0" applyNumberFormat="1" applyFill="1" applyBorder="1" applyProtection="1">
      <protection locked="0"/>
    </xf>
    <xf numFmtId="166" fontId="0" fillId="9" borderId="1" xfId="0" applyNumberFormat="1" applyFill="1" applyBorder="1" applyProtection="1">
      <protection locked="0"/>
    </xf>
    <xf numFmtId="164" fontId="0" fillId="11" borderId="0" xfId="0" applyNumberFormat="1" applyFill="1" applyAlignment="1">
      <alignment horizontal="center"/>
    </xf>
    <xf numFmtId="0" fontId="6" fillId="0" borderId="0" xfId="1" applyNumberFormat="1" applyFill="1" applyBorder="1"/>
    <xf numFmtId="0" fontId="0" fillId="0" borderId="1" xfId="0" applyBorder="1" applyAlignment="1" applyProtection="1">
      <alignment horizontal="center" vertical="center"/>
      <protection locked="0"/>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xf>
    <xf numFmtId="0" fontId="0" fillId="0" borderId="0" xfId="0" applyAlignment="1" applyProtection="1">
      <alignment horizontal="center"/>
      <protection locked="0"/>
    </xf>
    <xf numFmtId="0" fontId="0" fillId="0" borderId="0" xfId="0" applyAlignment="1">
      <alignment horizontal="left" vertical="center" wrapText="1"/>
    </xf>
    <xf numFmtId="0" fontId="3" fillId="2" borderId="0" xfId="0" applyFont="1" applyFill="1" applyAlignment="1">
      <alignment horizontal="center" vertical="center"/>
    </xf>
    <xf numFmtId="0" fontId="1" fillId="6" borderId="0" xfId="0" applyFont="1" applyFill="1" applyAlignment="1">
      <alignment horizontal="center"/>
    </xf>
    <xf numFmtId="0" fontId="5" fillId="8" borderId="0" xfId="0" applyFont="1" applyFill="1" applyAlignment="1">
      <alignment horizontal="center" vertical="center"/>
    </xf>
    <xf numFmtId="0" fontId="0" fillId="9" borderId="2" xfId="0" applyFill="1" applyBorder="1" applyAlignment="1" applyProtection="1">
      <alignment horizontal="center"/>
      <protection locked="0"/>
    </xf>
    <xf numFmtId="0" fontId="1" fillId="7" borderId="1" xfId="0" applyFont="1" applyFill="1" applyBorder="1" applyAlignment="1">
      <alignment horizontal="center" vertical="center"/>
    </xf>
    <xf numFmtId="2" fontId="0" fillId="0" borderId="1" xfId="0" applyNumberFormat="1" applyBorder="1" applyAlignment="1" applyProtection="1">
      <alignment horizontal="center" vertical="center"/>
      <protection locked="0"/>
    </xf>
    <xf numFmtId="0" fontId="0" fillId="9" borderId="2" xfId="0" applyFill="1" applyBorder="1" applyAlignment="1">
      <alignment horizontal="center"/>
    </xf>
    <xf numFmtId="0" fontId="1" fillId="6" borderId="0" xfId="0" applyFont="1" applyFill="1"/>
    <xf numFmtId="0" fontId="1" fillId="6" borderId="0" xfId="0" applyFont="1" applyFill="1" applyAlignment="1">
      <alignment horizontal="left"/>
    </xf>
    <xf numFmtId="0" fontId="0" fillId="0" borderId="0" xfId="0" applyFill="1" applyAlignment="1"/>
    <xf numFmtId="0" fontId="0" fillId="10" borderId="0" xfId="0" applyFill="1" applyAlignment="1" applyProtection="1">
      <alignment horizontal="center"/>
      <protection locked="0"/>
    </xf>
    <xf numFmtId="0" fontId="10" fillId="0" borderId="0" xfId="0" applyFont="1" applyAlignment="1">
      <alignment horizontal="center"/>
    </xf>
  </cellXfs>
  <cellStyles count="3">
    <cellStyle name="Comma" xfId="2" builtinId="3"/>
    <cellStyle name="Hyperlink" xfId="1" builtinId="8"/>
    <cellStyle name="Normal" xfId="0" builtinId="0"/>
  </cellStyles>
  <dxfs count="7">
    <dxf>
      <font>
        <u/>
      </font>
    </dxf>
    <dxf>
      <font>
        <u/>
      </font>
    </dxf>
    <dxf>
      <font>
        <u/>
      </font>
      <fill>
        <patternFill>
          <bgColor theme="0" tint="-0.14996795556505021"/>
        </patternFill>
      </fill>
    </dxf>
    <dxf>
      <fill>
        <patternFill>
          <bgColor theme="0" tint="-0.14996795556505021"/>
        </patternFill>
      </fill>
      <border>
        <bottom style="thin">
          <color auto="1"/>
        </bottom>
      </border>
    </dxf>
    <dxf>
      <font>
        <u/>
      </font>
      <fill>
        <patternFill>
          <bgColor theme="0" tint="-0.14996795556505021"/>
        </patternFill>
      </fill>
    </dxf>
    <dxf>
      <font>
        <u/>
      </font>
      <fill>
        <patternFill>
          <bgColor theme="0" tint="-0.14996795556505021"/>
        </patternFill>
      </fill>
    </dxf>
    <dxf>
      <font>
        <u/>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13560</xdr:colOff>
      <xdr:row>0</xdr:row>
      <xdr:rowOff>0</xdr:rowOff>
    </xdr:from>
    <xdr:to>
      <xdr:col>12</xdr:col>
      <xdr:colOff>1815975</xdr:colOff>
      <xdr:row>9</xdr:row>
      <xdr:rowOff>114300</xdr:rowOff>
    </xdr:to>
    <xdr:pic>
      <xdr:nvPicPr>
        <xdr:cNvPr id="2" name="Picture 1" descr="Free Childcare Scheme | Birzebbugia">
          <a:extLst>
            <a:ext uri="{FF2B5EF4-FFF2-40B4-BE49-F238E27FC236}">
              <a16:creationId xmlns:a16="http://schemas.microsoft.com/office/drawing/2014/main" id="{8D0D02B5-022E-4561-919A-D4A85EC347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5460" y="0"/>
          <a:ext cx="18500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304800</xdr:colOff>
      <xdr:row>3</xdr:row>
      <xdr:rowOff>17145</xdr:rowOff>
    </xdr:to>
    <xdr:sp macro="" textlink="">
      <xdr:nvSpPr>
        <xdr:cNvPr id="3" name="AutoShape 4" descr="JobsPlus">
          <a:extLst>
            <a:ext uri="{FF2B5EF4-FFF2-40B4-BE49-F238E27FC236}">
              <a16:creationId xmlns:a16="http://schemas.microsoft.com/office/drawing/2014/main" id="{7AE5254D-DE9F-4565-85D2-F0E0AE99D12B}"/>
            </a:ext>
          </a:extLst>
        </xdr:cNvPr>
        <xdr:cNvSpPr>
          <a:spLocks noChangeAspect="1" noChangeArrowheads="1"/>
        </xdr:cNvSpPr>
      </xdr:nvSpPr>
      <xdr:spPr bwMode="auto">
        <a:xfrm>
          <a:off x="1440180" y="182880"/>
          <a:ext cx="304800" cy="2914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320040</xdr:colOff>
      <xdr:row>0</xdr:row>
      <xdr:rowOff>0</xdr:rowOff>
    </xdr:from>
    <xdr:to>
      <xdr:col>5</xdr:col>
      <xdr:colOff>1429259</xdr:colOff>
      <xdr:row>6</xdr:row>
      <xdr:rowOff>16177</xdr:rowOff>
    </xdr:to>
    <xdr:pic>
      <xdr:nvPicPr>
        <xdr:cNvPr id="2" name="Picture 1" descr="Free Childcare Scheme | Birzebbugia">
          <a:extLst>
            <a:ext uri="{FF2B5EF4-FFF2-40B4-BE49-F238E27FC236}">
              <a16:creationId xmlns:a16="http://schemas.microsoft.com/office/drawing/2014/main" id="{BE57E8A6-1233-241D-58C6-8542D4F672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1080" y="0"/>
          <a:ext cx="1095884" cy="80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304800</xdr:colOff>
      <xdr:row>3</xdr:row>
      <xdr:rowOff>17145</xdr:rowOff>
    </xdr:to>
    <xdr:sp macro="" textlink="">
      <xdr:nvSpPr>
        <xdr:cNvPr id="1028" name="AutoShape 4" descr="JobsPlus">
          <a:extLst>
            <a:ext uri="{FF2B5EF4-FFF2-40B4-BE49-F238E27FC236}">
              <a16:creationId xmlns:a16="http://schemas.microsoft.com/office/drawing/2014/main" id="{3D9FC175-CAAD-7589-C880-CAE3AE986A6B}"/>
            </a:ext>
          </a:extLst>
        </xdr:cNvPr>
        <xdr:cNvSpPr>
          <a:spLocks noChangeAspect="1" noChangeArrowheads="1"/>
        </xdr:cNvSpPr>
      </xdr:nvSpPr>
      <xdr:spPr bwMode="auto">
        <a:xfrm>
          <a:off x="1432560" y="18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0767-1075-4119-81B3-5C8858198FA0}">
  <sheetPr codeName="Sheet1">
    <pageSetUpPr fitToPage="1"/>
  </sheetPr>
  <dimension ref="A1:M71"/>
  <sheetViews>
    <sheetView tabSelected="1" workbookViewId="0">
      <selection activeCell="D64" sqref="D64"/>
    </sheetView>
  </sheetViews>
  <sheetFormatPr defaultRowHeight="15" x14ac:dyDescent="0.25"/>
  <cols>
    <col min="1" max="1" width="19.28515625" customWidth="1"/>
    <col min="2" max="2" width="22.7109375" customWidth="1"/>
    <col min="3" max="3" width="21.5703125" customWidth="1"/>
    <col min="4" max="4" width="20.28515625" customWidth="1"/>
    <col min="5" max="5" width="17" customWidth="1"/>
    <col min="6" max="6" width="16.28515625" customWidth="1"/>
    <col min="7" max="7" width="15.140625" customWidth="1"/>
    <col min="8" max="8" width="12.28515625" customWidth="1"/>
    <col min="9" max="10" width="14.5703125" customWidth="1"/>
    <col min="11" max="11" width="4.28515625" customWidth="1"/>
    <col min="12" max="12" width="4.85546875" customWidth="1"/>
    <col min="13" max="13" width="27.28515625" customWidth="1"/>
  </cols>
  <sheetData>
    <row r="1" spans="1:13" x14ac:dyDescent="0.25">
      <c r="A1" s="64" t="e" vm="1">
        <v>#VALUE!</v>
      </c>
      <c r="B1" s="64"/>
      <c r="C1" s="64"/>
    </row>
    <row r="2" spans="1:13" x14ac:dyDescent="0.25">
      <c r="A2" s="64"/>
      <c r="B2" s="64"/>
      <c r="C2" s="64"/>
    </row>
    <row r="3" spans="1:13" ht="7.15" customHeight="1" x14ac:dyDescent="0.25">
      <c r="A3" s="64"/>
      <c r="B3" s="64"/>
      <c r="C3" s="64"/>
    </row>
    <row r="4" spans="1:13" ht="7.15" customHeight="1" x14ac:dyDescent="0.25">
      <c r="A4" s="64"/>
      <c r="B4" s="64"/>
      <c r="C4" s="64"/>
    </row>
    <row r="5" spans="1:13" ht="7.15" customHeight="1" x14ac:dyDescent="0.25">
      <c r="A5" s="64"/>
      <c r="B5" s="64"/>
      <c r="C5" s="64"/>
    </row>
    <row r="6" spans="1:13" ht="12" customHeight="1" x14ac:dyDescent="0.25">
      <c r="A6" s="64"/>
      <c r="B6" s="64"/>
      <c r="C6" s="64"/>
    </row>
    <row r="7" spans="1:13" ht="4.1500000000000004" customHeight="1" x14ac:dyDescent="0.25">
      <c r="A7" s="22"/>
      <c r="B7" s="22"/>
    </row>
    <row r="8" spans="1:13" ht="21" x14ac:dyDescent="0.25">
      <c r="A8" s="67" t="s">
        <v>27</v>
      </c>
      <c r="B8" s="67"/>
      <c r="C8" s="67"/>
      <c r="D8" s="67"/>
      <c r="E8" s="67"/>
      <c r="F8" s="67"/>
      <c r="G8" s="67"/>
      <c r="H8" s="67"/>
      <c r="I8" s="67"/>
      <c r="J8" s="67"/>
      <c r="K8" s="67"/>
      <c r="L8" s="67"/>
    </row>
    <row r="9" spans="1:13" ht="9.6" customHeight="1" x14ac:dyDescent="0.25">
      <c r="A9" s="23"/>
      <c r="B9" s="23"/>
      <c r="C9" s="23"/>
      <c r="D9" s="23"/>
      <c r="E9" s="23"/>
    </row>
    <row r="10" spans="1:13" ht="15.6" customHeight="1" x14ac:dyDescent="0.25">
      <c r="A10" s="25" t="s">
        <v>22</v>
      </c>
      <c r="B10" s="27" t="str">
        <f ca="1">IF(B12="Centre Name","",TODAY())</f>
        <v/>
      </c>
      <c r="C10" s="23"/>
      <c r="D10" s="24" t="s">
        <v>21</v>
      </c>
      <c r="E10" s="24"/>
      <c r="F10" s="69" t="str">
        <f>IF(B12="Centre Name","",_xlfn.XLOOKUP(B12,'Centre List'!A2:A201,'Centre List'!B2:B201)&amp;"-"&amp;_xlfn.XLOOKUP(G12,Sheet2!F8:F19,Sheet2!G8:G19)&amp;"-"&amp;YEAR(B10))</f>
        <v/>
      </c>
      <c r="G10" s="69"/>
    </row>
    <row r="11" spans="1:13" ht="11.45" customHeight="1" x14ac:dyDescent="0.25"/>
    <row r="12" spans="1:13" ht="15.75" thickBot="1" x14ac:dyDescent="0.3">
      <c r="A12" s="3" t="s">
        <v>0</v>
      </c>
      <c r="B12" s="70" t="s">
        <v>0</v>
      </c>
      <c r="C12" s="70"/>
      <c r="F12" t="s">
        <v>668</v>
      </c>
      <c r="G12" s="49" t="s">
        <v>7</v>
      </c>
    </row>
    <row r="13" spans="1:13" ht="8.4499999999999993" customHeight="1" x14ac:dyDescent="0.25"/>
    <row r="14" spans="1:13" x14ac:dyDescent="0.25">
      <c r="A14" s="68" t="s">
        <v>19</v>
      </c>
      <c r="B14" s="68"/>
      <c r="C14" s="68"/>
      <c r="D14" s="68"/>
      <c r="E14" s="68"/>
      <c r="F14" s="68"/>
      <c r="G14" s="68"/>
      <c r="H14" s="68"/>
      <c r="I14" s="68"/>
      <c r="J14" s="68"/>
      <c r="K14" s="68"/>
      <c r="L14" s="68"/>
      <c r="M14" s="68"/>
    </row>
    <row r="15" spans="1:13" ht="8.4499999999999993" customHeight="1" x14ac:dyDescent="0.25">
      <c r="A15" s="42"/>
      <c r="B15" s="42"/>
      <c r="C15" s="42"/>
      <c r="D15" s="42"/>
      <c r="E15" s="42"/>
      <c r="F15" s="42"/>
      <c r="G15" s="42"/>
      <c r="H15" s="3"/>
    </row>
    <row r="16" spans="1:13" s="33" customFormat="1" ht="105" x14ac:dyDescent="0.25">
      <c r="A16" s="45" t="s">
        <v>658</v>
      </c>
      <c r="B16" s="45" t="s">
        <v>659</v>
      </c>
      <c r="C16" s="45" t="s">
        <v>660</v>
      </c>
      <c r="D16" s="45" t="s">
        <v>661</v>
      </c>
      <c r="E16" s="45" t="s">
        <v>25</v>
      </c>
      <c r="F16" s="46" t="s">
        <v>662</v>
      </c>
      <c r="G16" s="47" t="s">
        <v>663</v>
      </c>
      <c r="H16" s="47" t="s">
        <v>682</v>
      </c>
      <c r="I16" s="48" t="s">
        <v>664</v>
      </c>
      <c r="J16" s="48" t="s">
        <v>14</v>
      </c>
      <c r="K16" s="71" t="s">
        <v>665</v>
      </c>
      <c r="L16" s="71"/>
      <c r="M16" s="71"/>
    </row>
    <row r="17" spans="1:13" s="55" customFormat="1" ht="30" customHeight="1" x14ac:dyDescent="0.25">
      <c r="A17" s="53">
        <v>1</v>
      </c>
      <c r="B17" s="50"/>
      <c r="C17" s="50"/>
      <c r="D17" s="50"/>
      <c r="E17" s="56"/>
      <c r="F17" s="50"/>
      <c r="G17" s="50"/>
      <c r="H17" s="50"/>
      <c r="I17" s="54"/>
      <c r="J17" s="54"/>
      <c r="K17" s="72"/>
      <c r="L17" s="72"/>
      <c r="M17" s="72"/>
    </row>
    <row r="18" spans="1:13" s="55" customFormat="1" ht="30" customHeight="1" x14ac:dyDescent="0.25">
      <c r="A18" s="53">
        <v>2</v>
      </c>
      <c r="B18" s="50"/>
      <c r="C18" s="50"/>
      <c r="D18" s="50"/>
      <c r="E18" s="56"/>
      <c r="F18" s="50"/>
      <c r="G18" s="50"/>
      <c r="H18" s="50"/>
      <c r="I18" s="54"/>
      <c r="J18" s="54"/>
      <c r="K18" s="72"/>
      <c r="L18" s="72"/>
      <c r="M18" s="72"/>
    </row>
    <row r="19" spans="1:13" s="55" customFormat="1" ht="30" customHeight="1" x14ac:dyDescent="0.25">
      <c r="A19" s="53">
        <v>3</v>
      </c>
      <c r="B19" s="50"/>
      <c r="C19" s="50"/>
      <c r="D19" s="50"/>
      <c r="E19" s="56"/>
      <c r="F19" s="50"/>
      <c r="G19" s="50"/>
      <c r="H19" s="50"/>
      <c r="I19" s="54"/>
      <c r="J19" s="54"/>
      <c r="K19" s="72"/>
      <c r="L19" s="72"/>
      <c r="M19" s="72"/>
    </row>
    <row r="20" spans="1:13" s="55" customFormat="1" ht="30" customHeight="1" x14ac:dyDescent="0.25">
      <c r="A20" s="53">
        <v>4</v>
      </c>
      <c r="B20" s="50"/>
      <c r="C20" s="50"/>
      <c r="D20" s="50"/>
      <c r="E20" s="56"/>
      <c r="F20" s="50"/>
      <c r="G20" s="50"/>
      <c r="H20" s="50"/>
      <c r="I20" s="54"/>
      <c r="J20" s="54"/>
      <c r="K20" s="72"/>
      <c r="L20" s="72"/>
      <c r="M20" s="72"/>
    </row>
    <row r="21" spans="1:13" s="55" customFormat="1" ht="30" customHeight="1" x14ac:dyDescent="0.25">
      <c r="A21" s="53">
        <v>5</v>
      </c>
      <c r="B21" s="50"/>
      <c r="C21" s="50"/>
      <c r="D21" s="50"/>
      <c r="E21" s="56"/>
      <c r="F21" s="50"/>
      <c r="G21" s="50"/>
      <c r="H21" s="50"/>
      <c r="I21" s="54"/>
      <c r="J21" s="54"/>
      <c r="K21" s="61"/>
      <c r="L21" s="61"/>
      <c r="M21" s="61"/>
    </row>
    <row r="22" spans="1:13" s="55" customFormat="1" ht="30" customHeight="1" x14ac:dyDescent="0.25">
      <c r="A22" s="53">
        <v>6</v>
      </c>
      <c r="B22" s="50"/>
      <c r="C22" s="50"/>
      <c r="D22" s="50"/>
      <c r="E22" s="56"/>
      <c r="F22" s="50"/>
      <c r="G22" s="50"/>
      <c r="H22" s="50"/>
      <c r="I22" s="54"/>
      <c r="J22" s="54"/>
      <c r="K22" s="61"/>
      <c r="L22" s="61"/>
      <c r="M22" s="61"/>
    </row>
    <row r="23" spans="1:13" s="55" customFormat="1" ht="30" customHeight="1" x14ac:dyDescent="0.25">
      <c r="A23" s="53">
        <v>7</v>
      </c>
      <c r="B23" s="50"/>
      <c r="C23" s="50"/>
      <c r="D23" s="50"/>
      <c r="E23" s="56"/>
      <c r="F23" s="50"/>
      <c r="G23" s="50"/>
      <c r="H23" s="50"/>
      <c r="I23" s="54"/>
      <c r="J23" s="54"/>
      <c r="K23" s="61"/>
      <c r="L23" s="61"/>
      <c r="M23" s="61"/>
    </row>
    <row r="24" spans="1:13" s="55" customFormat="1" ht="30" customHeight="1" x14ac:dyDescent="0.25">
      <c r="A24" s="53">
        <v>8</v>
      </c>
      <c r="B24" s="50"/>
      <c r="C24" s="50"/>
      <c r="D24" s="50"/>
      <c r="E24" s="56"/>
      <c r="F24" s="50"/>
      <c r="G24" s="50"/>
      <c r="H24" s="50"/>
      <c r="I24" s="54"/>
      <c r="J24" s="54"/>
      <c r="K24" s="61"/>
      <c r="L24" s="61"/>
      <c r="M24" s="61"/>
    </row>
    <row r="25" spans="1:13" s="55" customFormat="1" ht="30" customHeight="1" x14ac:dyDescent="0.25">
      <c r="A25" s="53">
        <v>9</v>
      </c>
      <c r="B25" s="50"/>
      <c r="C25" s="50"/>
      <c r="D25" s="50"/>
      <c r="E25" s="56"/>
      <c r="F25" s="50"/>
      <c r="G25" s="50"/>
      <c r="H25" s="50"/>
      <c r="I25" s="54"/>
      <c r="J25" s="54"/>
      <c r="K25" s="61"/>
      <c r="L25" s="61"/>
      <c r="M25" s="61"/>
    </row>
    <row r="26" spans="1:13" s="55" customFormat="1" ht="30" customHeight="1" x14ac:dyDescent="0.25">
      <c r="A26" s="53">
        <v>10</v>
      </c>
      <c r="B26" s="50"/>
      <c r="C26" s="50"/>
      <c r="D26" s="50"/>
      <c r="E26" s="56"/>
      <c r="F26" s="50"/>
      <c r="G26" s="50"/>
      <c r="H26" s="50"/>
      <c r="I26" s="54"/>
      <c r="J26" s="54"/>
      <c r="K26" s="61"/>
      <c r="L26" s="61"/>
      <c r="M26" s="61"/>
    </row>
    <row r="27" spans="1:13" s="55" customFormat="1" ht="30" customHeight="1" x14ac:dyDescent="0.25">
      <c r="A27" s="53">
        <v>11</v>
      </c>
      <c r="B27" s="50"/>
      <c r="C27" s="50"/>
      <c r="D27" s="50"/>
      <c r="E27" s="56"/>
      <c r="F27" s="50"/>
      <c r="G27" s="50"/>
      <c r="H27" s="50"/>
      <c r="I27" s="54"/>
      <c r="J27" s="54"/>
      <c r="K27" s="61"/>
      <c r="L27" s="61"/>
      <c r="M27" s="61"/>
    </row>
    <row r="28" spans="1:13" s="55" customFormat="1" ht="30" customHeight="1" x14ac:dyDescent="0.25">
      <c r="A28" s="53">
        <v>12</v>
      </c>
      <c r="B28" s="50"/>
      <c r="C28" s="50"/>
      <c r="D28" s="50"/>
      <c r="E28" s="56"/>
      <c r="F28" s="50"/>
      <c r="G28" s="50"/>
      <c r="H28" s="50"/>
      <c r="I28" s="54"/>
      <c r="J28" s="54"/>
      <c r="K28" s="61"/>
      <c r="L28" s="61"/>
      <c r="M28" s="61"/>
    </row>
    <row r="29" spans="1:13" s="55" customFormat="1" ht="30" customHeight="1" x14ac:dyDescent="0.25">
      <c r="A29" s="53">
        <v>13</v>
      </c>
      <c r="B29" s="50"/>
      <c r="C29" s="50"/>
      <c r="D29" s="50"/>
      <c r="E29" s="56"/>
      <c r="F29" s="50"/>
      <c r="G29" s="50"/>
      <c r="H29" s="50"/>
      <c r="I29" s="54"/>
      <c r="J29" s="54"/>
      <c r="K29" s="61"/>
      <c r="L29" s="61"/>
      <c r="M29" s="61"/>
    </row>
    <row r="30" spans="1:13" s="55" customFormat="1" ht="30" customHeight="1" x14ac:dyDescent="0.25">
      <c r="A30" s="53">
        <v>14</v>
      </c>
      <c r="B30" s="50"/>
      <c r="C30" s="50"/>
      <c r="D30" s="50"/>
      <c r="E30" s="56"/>
      <c r="F30" s="50"/>
      <c r="G30" s="50"/>
      <c r="H30" s="50"/>
      <c r="I30" s="54"/>
      <c r="J30" s="54"/>
      <c r="K30" s="61"/>
      <c r="L30" s="61"/>
      <c r="M30" s="61"/>
    </row>
    <row r="31" spans="1:13" s="55" customFormat="1" ht="30" customHeight="1" x14ac:dyDescent="0.25">
      <c r="A31" s="53">
        <v>15</v>
      </c>
      <c r="B31" s="50"/>
      <c r="C31" s="50"/>
      <c r="D31" s="50"/>
      <c r="E31" s="56"/>
      <c r="F31" s="50"/>
      <c r="G31" s="50"/>
      <c r="H31" s="50"/>
      <c r="I31" s="54"/>
      <c r="J31" s="54"/>
      <c r="K31" s="61"/>
      <c r="L31" s="61"/>
      <c r="M31" s="61"/>
    </row>
    <row r="32" spans="1:13" s="55" customFormat="1" ht="30" customHeight="1" x14ac:dyDescent="0.25">
      <c r="A32" s="53">
        <v>16</v>
      </c>
      <c r="B32" s="50"/>
      <c r="C32" s="50"/>
      <c r="D32" s="50"/>
      <c r="E32" s="56"/>
      <c r="F32" s="50"/>
      <c r="G32" s="50"/>
      <c r="H32" s="50"/>
      <c r="I32" s="54"/>
      <c r="J32" s="54"/>
      <c r="K32" s="61"/>
      <c r="L32" s="61"/>
      <c r="M32" s="61"/>
    </row>
    <row r="33" spans="1:13" s="55" customFormat="1" ht="30" customHeight="1" x14ac:dyDescent="0.25">
      <c r="A33" s="53">
        <v>17</v>
      </c>
      <c r="B33" s="50"/>
      <c r="C33" s="50"/>
      <c r="D33" s="50"/>
      <c r="E33" s="56"/>
      <c r="F33" s="50"/>
      <c r="G33" s="50"/>
      <c r="H33" s="50"/>
      <c r="I33" s="54"/>
      <c r="J33" s="54"/>
      <c r="K33" s="61"/>
      <c r="L33" s="61"/>
      <c r="M33" s="61"/>
    </row>
    <row r="34" spans="1:13" s="55" customFormat="1" ht="30" customHeight="1" x14ac:dyDescent="0.25">
      <c r="A34" s="53">
        <v>18</v>
      </c>
      <c r="B34" s="50"/>
      <c r="C34" s="50"/>
      <c r="D34" s="50"/>
      <c r="E34" s="56"/>
      <c r="F34" s="50"/>
      <c r="G34" s="50"/>
      <c r="H34" s="50"/>
      <c r="I34" s="54"/>
      <c r="J34" s="54"/>
      <c r="K34" s="61"/>
      <c r="L34" s="61"/>
      <c r="M34" s="61"/>
    </row>
    <row r="35" spans="1:13" s="55" customFormat="1" ht="30" customHeight="1" x14ac:dyDescent="0.25">
      <c r="A35" s="53">
        <v>19</v>
      </c>
      <c r="B35" s="50"/>
      <c r="C35" s="50"/>
      <c r="D35" s="50"/>
      <c r="E35" s="56"/>
      <c r="F35" s="50"/>
      <c r="G35" s="50"/>
      <c r="H35" s="50"/>
      <c r="I35" s="54"/>
      <c r="J35" s="54"/>
      <c r="K35" s="61"/>
      <c r="L35" s="61"/>
      <c r="M35" s="61"/>
    </row>
    <row r="36" spans="1:13" s="55" customFormat="1" ht="30" customHeight="1" x14ac:dyDescent="0.25">
      <c r="A36" s="53">
        <v>20</v>
      </c>
      <c r="B36" s="50"/>
      <c r="C36" s="50"/>
      <c r="D36" s="50"/>
      <c r="E36" s="56"/>
      <c r="F36" s="50"/>
      <c r="G36" s="50"/>
      <c r="H36" s="50"/>
      <c r="I36" s="54"/>
      <c r="J36" s="54"/>
      <c r="K36" s="61"/>
      <c r="L36" s="61"/>
      <c r="M36" s="61"/>
    </row>
    <row r="37" spans="1:13" s="55" customFormat="1" ht="30" customHeight="1" x14ac:dyDescent="0.25">
      <c r="A37" s="53">
        <v>21</v>
      </c>
      <c r="B37" s="50"/>
      <c r="C37" s="50"/>
      <c r="D37" s="50"/>
      <c r="E37" s="56"/>
      <c r="F37" s="50"/>
      <c r="G37" s="50"/>
      <c r="H37" s="50"/>
      <c r="I37" s="54"/>
      <c r="J37" s="54"/>
      <c r="K37" s="61"/>
      <c r="L37" s="61"/>
      <c r="M37" s="61"/>
    </row>
    <row r="38" spans="1:13" s="55" customFormat="1" ht="30" customHeight="1" x14ac:dyDescent="0.25">
      <c r="A38" s="53">
        <v>22</v>
      </c>
      <c r="B38" s="50"/>
      <c r="C38" s="50"/>
      <c r="D38" s="50"/>
      <c r="E38" s="56"/>
      <c r="F38" s="50"/>
      <c r="G38" s="50"/>
      <c r="H38" s="50"/>
      <c r="I38" s="54"/>
      <c r="J38" s="54"/>
      <c r="K38" s="61"/>
      <c r="L38" s="61"/>
      <c r="M38" s="61"/>
    </row>
    <row r="39" spans="1:13" s="55" customFormat="1" ht="30" customHeight="1" x14ac:dyDescent="0.25">
      <c r="A39" s="53">
        <v>23</v>
      </c>
      <c r="B39" s="50"/>
      <c r="C39" s="50"/>
      <c r="D39" s="50"/>
      <c r="E39" s="56"/>
      <c r="F39" s="50"/>
      <c r="G39" s="50"/>
      <c r="H39" s="50"/>
      <c r="I39" s="54"/>
      <c r="J39" s="54"/>
      <c r="K39" s="61"/>
      <c r="L39" s="61"/>
      <c r="M39" s="61"/>
    </row>
    <row r="40" spans="1:13" s="55" customFormat="1" ht="30" customHeight="1" x14ac:dyDescent="0.25">
      <c r="A40" s="53">
        <v>24</v>
      </c>
      <c r="B40" s="50"/>
      <c r="C40" s="50"/>
      <c r="D40" s="50"/>
      <c r="E40" s="56"/>
      <c r="F40" s="50"/>
      <c r="G40" s="50"/>
      <c r="H40" s="50"/>
      <c r="I40" s="54"/>
      <c r="J40" s="54"/>
      <c r="K40" s="61"/>
      <c r="L40" s="61"/>
      <c r="M40" s="61"/>
    </row>
    <row r="41" spans="1:13" s="55" customFormat="1" ht="30" customHeight="1" x14ac:dyDescent="0.25">
      <c r="A41" s="53">
        <v>25</v>
      </c>
      <c r="B41" s="50"/>
      <c r="C41" s="50"/>
      <c r="D41" s="50"/>
      <c r="E41" s="56"/>
      <c r="F41" s="50"/>
      <c r="G41" s="50"/>
      <c r="H41" s="50"/>
      <c r="I41" s="54"/>
      <c r="J41" s="54"/>
      <c r="K41" s="61"/>
      <c r="L41" s="61"/>
      <c r="M41" s="61"/>
    </row>
    <row r="42" spans="1:13" s="55" customFormat="1" ht="30" customHeight="1" x14ac:dyDescent="0.25">
      <c r="A42" s="53">
        <v>26</v>
      </c>
      <c r="B42" s="50"/>
      <c r="C42" s="50"/>
      <c r="D42" s="50"/>
      <c r="E42" s="56"/>
      <c r="F42" s="50"/>
      <c r="G42" s="50"/>
      <c r="H42" s="50"/>
      <c r="I42" s="54"/>
      <c r="J42" s="54"/>
      <c r="K42" s="61"/>
      <c r="L42" s="61"/>
      <c r="M42" s="61"/>
    </row>
    <row r="43" spans="1:13" s="55" customFormat="1" ht="30" customHeight="1" x14ac:dyDescent="0.25">
      <c r="A43" s="53">
        <v>27</v>
      </c>
      <c r="B43" s="50"/>
      <c r="C43" s="50"/>
      <c r="D43" s="50"/>
      <c r="E43" s="56"/>
      <c r="F43" s="50"/>
      <c r="G43" s="50"/>
      <c r="H43" s="50"/>
      <c r="I43" s="54"/>
      <c r="J43" s="54"/>
      <c r="K43" s="61"/>
      <c r="L43" s="61"/>
      <c r="M43" s="61"/>
    </row>
    <row r="44" spans="1:13" s="55" customFormat="1" ht="30" customHeight="1" x14ac:dyDescent="0.25">
      <c r="A44" s="53">
        <v>28</v>
      </c>
      <c r="B44" s="50"/>
      <c r="C44" s="50"/>
      <c r="D44" s="50"/>
      <c r="E44" s="56"/>
      <c r="F44" s="50"/>
      <c r="G44" s="50"/>
      <c r="H44" s="50"/>
      <c r="I44" s="54"/>
      <c r="J44" s="54"/>
      <c r="K44" s="61"/>
      <c r="L44" s="61"/>
      <c r="M44" s="61"/>
    </row>
    <row r="45" spans="1:13" s="55" customFormat="1" ht="30" customHeight="1" x14ac:dyDescent="0.25">
      <c r="A45" s="53">
        <v>29</v>
      </c>
      <c r="B45" s="50"/>
      <c r="C45" s="50"/>
      <c r="D45" s="50"/>
      <c r="E45" s="56"/>
      <c r="F45" s="50"/>
      <c r="G45" s="50"/>
      <c r="H45" s="50"/>
      <c r="I45" s="54"/>
      <c r="J45" s="54"/>
      <c r="K45" s="61"/>
      <c r="L45" s="61"/>
      <c r="M45" s="61"/>
    </row>
    <row r="46" spans="1:13" s="55" customFormat="1" ht="30" customHeight="1" x14ac:dyDescent="0.25">
      <c r="A46" s="53">
        <v>30</v>
      </c>
      <c r="B46" s="50"/>
      <c r="C46" s="50"/>
      <c r="D46" s="50"/>
      <c r="E46" s="56"/>
      <c r="F46" s="50"/>
      <c r="G46" s="50"/>
      <c r="H46" s="50"/>
      <c r="I46" s="54"/>
      <c r="J46" s="54"/>
      <c r="K46" s="61"/>
      <c r="L46" s="61"/>
      <c r="M46" s="61"/>
    </row>
    <row r="47" spans="1:13" ht="7.5" customHeight="1" x14ac:dyDescent="0.25">
      <c r="A47" s="5"/>
    </row>
    <row r="48" spans="1:13" x14ac:dyDescent="0.25">
      <c r="A48" s="35" t="s">
        <v>9</v>
      </c>
      <c r="B48" s="36"/>
      <c r="C48" s="36"/>
      <c r="D48" s="36"/>
      <c r="E48" s="36"/>
      <c r="F48" s="37"/>
      <c r="G48" s="38"/>
      <c r="H48" s="38"/>
      <c r="I48" s="39">
        <f>SUM(I17:I47)</f>
        <v>0</v>
      </c>
      <c r="J48" s="40">
        <f>IF(ROUND(I17*0.25,2)+ROUND(I18*0.25,2)+ROUND(I19*0.25,2)+ROUND(I20*0.25,2)+ROUND(I21*0.25,2)+ROUND(I22*0.25,2)+ROUND(I23*0.25,2)+ROUND(I24*0.25,2)+ROUND(I25*0.25,2)+ROUND(I26*0.25,2)+ROUND(I27*0.25,2)+ROUND(I28*0.25,2)+ROUND(I29*0.25,2)+ROUND(I30*0.25,2)+ROUND(I31*0.25,2)+ROUND(I32*0.25,2)+ROUND(I33*0.25,2)+ROUND(I34*0.25,2)+ROUND(I35*0.25,2)+ROUND(I36*0.25,2)+ROUND(I37*0.25,2)+ROUND(I38*0.25,2)+ROUND(I39*0.25,2)+ROUND(I40*0.25,2)+ROUND(I41*0.25,2)+ROUND(I42*0.25,2)+ROUND(I43*0.25,2)+ROUND(I44*0.25,2)+ROUND(I45*0.25,2)+ROUND(I46*0.25,2)=SUM(ROUND(J17,2)+ROUND(J18,2)+ROUND(J19,2)+ROUND(J20,2)+ROUND(J21,2)+ROUND(J22,2)+ROUND(J23,2)+ROUND(J24,2)+ROUND(J25,2)+ROUND(J26,2)+ROUND(J27,2)+ROUND(J28,2)+ROUND(J29,2)+ROUND(J30,2)+ROUND(J31,2)+ROUND(J32,2)+ROUND(J33,2)+ROUND(J34,2)+ROUND(J35,2)+ROUND(J36,2)+ROUND(J37,2)+ROUND(J38,2)+ROUND(J39,2)+ROUND(J40,2)+ROUND(J41,2)+ROUND(J42,2)+ROUND(J43,2)+ROUND(J44,2)+ROUND(J45,2)+ROUND(J46,2)),ROUND(SUM(J17:J47),2),"ERROR")</f>
        <v>0</v>
      </c>
      <c r="K48" s="41"/>
      <c r="L48" s="59"/>
      <c r="M48" s="37"/>
    </row>
    <row r="49" spans="1:13" x14ac:dyDescent="0.25">
      <c r="A49" s="6"/>
      <c r="C49" s="14"/>
      <c r="D49" s="14"/>
      <c r="E49" s="14"/>
      <c r="F49" s="4"/>
    </row>
    <row r="50" spans="1:13" x14ac:dyDescent="0.25">
      <c r="A50" s="19" t="s">
        <v>15</v>
      </c>
      <c r="B50" s="3"/>
      <c r="C50" s="62" t="s">
        <v>10</v>
      </c>
      <c r="D50" s="62"/>
      <c r="E50" s="62"/>
      <c r="F50" s="51" t="s">
        <v>16</v>
      </c>
    </row>
    <row r="52" spans="1:13" ht="7.9" customHeight="1" x14ac:dyDescent="0.25"/>
    <row r="53" spans="1:13" x14ac:dyDescent="0.25">
      <c r="A53" t="str">
        <f>IF(Approver="Accountant","Accountant Name:","")</f>
        <v/>
      </c>
      <c r="B53" s="52"/>
      <c r="C53" t="str">
        <f>IF(Approver="Accountant","Accountant Surname:","")</f>
        <v/>
      </c>
      <c r="D53" s="52"/>
      <c r="F53" t="str">
        <f>IF(Approver="Accountant","Warrant Number:","")</f>
        <v/>
      </c>
      <c r="G53" s="52"/>
      <c r="I53" t="str">
        <f>IF(Approver="Accountant","Accountant ID:","")</f>
        <v/>
      </c>
      <c r="K53" s="65"/>
      <c r="L53" s="65"/>
    </row>
    <row r="55" spans="1:13" x14ac:dyDescent="0.25">
      <c r="A55" t="s">
        <v>23</v>
      </c>
    </row>
    <row r="56" spans="1:13" ht="4.1500000000000004" customHeight="1" x14ac:dyDescent="0.25"/>
    <row r="57" spans="1:13" ht="14.45" customHeight="1" x14ac:dyDescent="0.25">
      <c r="A57" s="66" t="str">
        <f>IF(Approver="ACCOUNTANT","I, "&amp;B53&amp;" "&amp;D53&amp;", holder of ID "&amp;K53&amp;", declare that I have reviewed all relevant payslips and that the mentioned employees listed above have received the sum of €"&amp;J48&amp;" as Maltese Proficiency Allowance.",IF(Approver="Childcare Educator","We declare that we have received the sum indicated in the above table as Maltese Proficiency Allowance.",""))</f>
        <v/>
      </c>
      <c r="B57" s="66"/>
      <c r="C57" s="66"/>
      <c r="D57" s="66"/>
      <c r="E57" s="66"/>
      <c r="F57" s="66"/>
      <c r="G57" s="66"/>
      <c r="H57" s="66"/>
      <c r="I57" s="66"/>
      <c r="J57" s="66"/>
      <c r="K57" s="66"/>
      <c r="L57" s="66"/>
      <c r="M57" s="66"/>
    </row>
    <row r="58" spans="1:13" ht="9.6" customHeight="1" x14ac:dyDescent="0.25">
      <c r="A58" s="43"/>
      <c r="B58" s="43"/>
      <c r="C58" s="43"/>
      <c r="D58" s="43"/>
      <c r="E58" s="43"/>
      <c r="F58" s="43"/>
      <c r="G58" s="43"/>
      <c r="H58" s="43"/>
    </row>
    <row r="59" spans="1:13" ht="16.149999999999999" customHeight="1" x14ac:dyDescent="0.25">
      <c r="A59" s="66" t="s">
        <v>681</v>
      </c>
      <c r="B59" s="66"/>
      <c r="C59" s="66"/>
      <c r="D59" s="66"/>
      <c r="E59" s="66"/>
      <c r="F59" s="66"/>
      <c r="G59" s="66"/>
      <c r="H59" s="66"/>
      <c r="I59" s="66"/>
      <c r="J59" s="66"/>
      <c r="K59" s="66"/>
      <c r="L59" s="66"/>
      <c r="M59" s="66"/>
    </row>
    <row r="60" spans="1:13" ht="9.6" customHeight="1" x14ac:dyDescent="0.25">
      <c r="A60" s="66"/>
      <c r="B60" s="66"/>
      <c r="C60" s="66"/>
      <c r="D60" s="66"/>
      <c r="E60" s="66"/>
      <c r="F60" s="66"/>
      <c r="G60" s="66"/>
      <c r="H60" s="66"/>
      <c r="I60" s="66"/>
      <c r="J60" s="66"/>
      <c r="K60" s="66"/>
      <c r="L60" s="66"/>
      <c r="M60" s="66"/>
    </row>
    <row r="61" spans="1:13" ht="9.6" customHeight="1" x14ac:dyDescent="0.25">
      <c r="A61" s="32"/>
      <c r="B61" s="32"/>
      <c r="C61" s="32"/>
      <c r="D61" s="32"/>
      <c r="E61" s="32"/>
      <c r="F61" s="32"/>
      <c r="G61" s="32"/>
      <c r="H61" s="32"/>
      <c r="I61" s="32"/>
      <c r="J61" s="32"/>
      <c r="K61" s="32"/>
      <c r="L61" s="32"/>
      <c r="M61" s="32"/>
    </row>
    <row r="62" spans="1:13" ht="34.9" customHeight="1" x14ac:dyDescent="0.25">
      <c r="A62" s="63" t="s">
        <v>24</v>
      </c>
      <c r="B62" s="63"/>
      <c r="C62" s="63"/>
      <c r="D62" s="63"/>
      <c r="E62" s="63"/>
      <c r="F62" s="63"/>
      <c r="G62" s="63"/>
      <c r="H62" s="63"/>
      <c r="I62" s="63"/>
      <c r="J62" s="63"/>
      <c r="K62" s="63"/>
      <c r="L62" s="63"/>
      <c r="M62" s="63"/>
    </row>
    <row r="63" spans="1:13" ht="6.6" customHeight="1" x14ac:dyDescent="0.25"/>
    <row r="64" spans="1:13" x14ac:dyDescent="0.25">
      <c r="A64" t="s">
        <v>12</v>
      </c>
    </row>
    <row r="67" spans="1:13" ht="15.75" thickBot="1" x14ac:dyDescent="0.3">
      <c r="A67" s="44"/>
      <c r="G67" s="62"/>
      <c r="H67" s="62"/>
    </row>
    <row r="68" spans="1:13" x14ac:dyDescent="0.25">
      <c r="A68" s="77" t="s">
        <v>685</v>
      </c>
      <c r="B68" s="77"/>
      <c r="C68" s="76"/>
      <c r="G68" s="64" t="str">
        <f>IF(Approver="Accountant",B53&amp;" "&amp;D53,IF(Approver="Childcare Educator","",""))</f>
        <v/>
      </c>
      <c r="H68" s="64"/>
    </row>
    <row r="69" spans="1:13" x14ac:dyDescent="0.25">
      <c r="A69" s="49" t="s">
        <v>686</v>
      </c>
      <c r="G69" t="str">
        <f>IF(Approver="Accountant",K53,IF(Approver="Childcare Educator","",""))</f>
        <v/>
      </c>
      <c r="M69" s="78" t="s">
        <v>687</v>
      </c>
    </row>
    <row r="70" spans="1:13" x14ac:dyDescent="0.25">
      <c r="A70" s="63" t="str">
        <f>IF(B12="Centre Name","",B12)</f>
        <v/>
      </c>
      <c r="B70" s="63"/>
      <c r="C70" s="63"/>
      <c r="G70" t="str">
        <f>IF(Approver="Accountant","Warrant Holder "&amp;G53,IF(Approver="Childcare Educator","",""))</f>
        <v/>
      </c>
    </row>
    <row r="71" spans="1:13" ht="11.25" customHeight="1" x14ac:dyDescent="0.25">
      <c r="A71" s="63"/>
      <c r="B71" s="63"/>
      <c r="C71" s="63"/>
    </row>
  </sheetData>
  <sheetProtection algorithmName="SHA-512" hashValue="Bdml78Kg9uhZMkmluEl1Gs1ElUb30LDkA52VwiVeenPUX3VOqRmsM4+b6Xchvn84Y7/ti0/+dUXBb/Skx57BGw==" saltValue="0cIfdsHFPMoh3c2JPU4wQw==" spinCount="100000" sheet="1" formatCells="0" formatColumns="0" formatRows="0" insertColumns="0" insertRows="0" insertHyperlinks="0" deleteColumns="0" deleteRows="0" sort="0" autoFilter="0" pivotTables="0"/>
  <protectedRanges>
    <protectedRange sqref="B12:C12 K53 F50 B53 D53 G53" name="Range1"/>
    <protectedRange sqref="L17:L19 J17:J19" name="Range1_1"/>
  </protectedRanges>
  <mergeCells count="45">
    <mergeCell ref="A1:C6"/>
    <mergeCell ref="A8:L8"/>
    <mergeCell ref="A14:M14"/>
    <mergeCell ref="F10:G10"/>
    <mergeCell ref="A62:M62"/>
    <mergeCell ref="C50:E50"/>
    <mergeCell ref="B12:C12"/>
    <mergeCell ref="K16:M16"/>
    <mergeCell ref="K17:M17"/>
    <mergeCell ref="K18:M18"/>
    <mergeCell ref="K19:M19"/>
    <mergeCell ref="K20:M20"/>
    <mergeCell ref="K21:M21"/>
    <mergeCell ref="K22:M22"/>
    <mergeCell ref="K23:M23"/>
    <mergeCell ref="K24:M24"/>
    <mergeCell ref="G67:H67"/>
    <mergeCell ref="A70:C71"/>
    <mergeCell ref="G68:H68"/>
    <mergeCell ref="K53:L53"/>
    <mergeCell ref="A57:M57"/>
    <mergeCell ref="A59:M60"/>
    <mergeCell ref="A68:B68"/>
    <mergeCell ref="K25:M25"/>
    <mergeCell ref="K26:M26"/>
    <mergeCell ref="K27:M27"/>
    <mergeCell ref="K28:M28"/>
    <mergeCell ref="K29:M29"/>
    <mergeCell ref="K30:M30"/>
    <mergeCell ref="K31:M31"/>
    <mergeCell ref="K32:M32"/>
    <mergeCell ref="K33:M33"/>
    <mergeCell ref="K34:M34"/>
    <mergeCell ref="K35:M35"/>
    <mergeCell ref="K36:M36"/>
    <mergeCell ref="K37:M37"/>
    <mergeCell ref="K43:M43"/>
    <mergeCell ref="K44:M44"/>
    <mergeCell ref="K45:M45"/>
    <mergeCell ref="K46:M46"/>
    <mergeCell ref="K38:M38"/>
    <mergeCell ref="K39:M39"/>
    <mergeCell ref="K40:M40"/>
    <mergeCell ref="K41:M41"/>
    <mergeCell ref="K42:M42"/>
  </mergeCells>
  <conditionalFormatting sqref="B53">
    <cfRule type="expression" dxfId="6" priority="3">
      <formula>$A$53&lt;&gt;""</formula>
    </cfRule>
  </conditionalFormatting>
  <conditionalFormatting sqref="D53">
    <cfRule type="expression" dxfId="5" priority="2">
      <formula>$A$53&lt;&gt;""</formula>
    </cfRule>
  </conditionalFormatting>
  <conditionalFormatting sqref="G53">
    <cfRule type="expression" dxfId="4" priority="1">
      <formula>$A$53&lt;&gt;""</formula>
    </cfRule>
  </conditionalFormatting>
  <conditionalFormatting sqref="G67:H67">
    <cfRule type="expression" dxfId="3" priority="5">
      <formula>$G$69&lt;&gt;""</formula>
    </cfRule>
  </conditionalFormatting>
  <conditionalFormatting sqref="K53">
    <cfRule type="expression" dxfId="2" priority="9">
      <formula>$I$53&lt;&gt;""</formula>
    </cfRule>
  </conditionalFormatting>
  <pageMargins left="0.7" right="0.7" top="0.75" bottom="0.75" header="0.3" footer="0.3"/>
  <pageSetup paperSize="9" scale="62" fitToHeight="0" orientation="landscape" horizontalDpi="0"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1935B4B-4DAD-4568-B893-4E7013B4C066}">
          <x14:formula1>
            <xm:f>'Centre List'!$A$1:$A$201</xm:f>
          </x14:formula1>
          <xm:sqref>B12</xm:sqref>
        </x14:dataValidation>
        <x14:dataValidation type="list" allowBlank="1" showInputMessage="1" showErrorMessage="1" prompt="Select Approver" xr:uid="{FD1C6F14-77D6-4250-A9CF-89B49D90F05D}">
          <x14:formula1>
            <xm:f>Sheet2!$A$7:$A$9</xm:f>
          </x14:formula1>
          <xm:sqref>F50</xm:sqref>
        </x14:dataValidation>
        <x14:dataValidation type="list" allowBlank="1" showInputMessage="1" showErrorMessage="1" xr:uid="{1E828EEB-9360-4A21-8F66-49037F0B2617}">
          <x14:formula1>
            <xm:f>Sheet2!$F$7:$F$19</xm:f>
          </x14:formula1>
          <xm:sqref>G12</xm:sqref>
        </x14:dataValidation>
        <x14:dataValidation type="list" allowBlank="1" showInputMessage="1" showErrorMessage="1" xr:uid="{BFDD7423-1EBE-4366-9ECD-C4DB2CB405E5}">
          <x14:formula1>
            <xm:f>Sheet2!$E$2:$E$3</xm:f>
          </x14:formula1>
          <xm:sqref>G17:H46</xm:sqref>
        </x14:dataValidation>
        <x14:dataValidation type="list" allowBlank="1" showInputMessage="1" showErrorMessage="1" xr:uid="{346F1C4E-ABBC-4DA2-814F-3FE26CBE56E8}">
          <x14:formula1>
            <xm:f>Sheet2!$F$2:$F$3</xm:f>
          </x14:formula1>
          <xm:sqref>F17:F46</xm:sqref>
        </x14:dataValidation>
        <x14:dataValidation type="list" allowBlank="1" showInputMessage="1" showErrorMessage="1" xr:uid="{13A11483-CE15-4E08-9CB1-854FF126D538}">
          <x14:formula1>
            <xm:f>Sheet2!$A$11:$A$233</xm:f>
          </x14:formula1>
          <xm:sqref>E17:E46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C6C9-1327-432D-AECA-9185A8B46BD8}">
  <sheetPr codeName="Sheet2">
    <pageSetUpPr fitToPage="1"/>
  </sheetPr>
  <dimension ref="A1:H63"/>
  <sheetViews>
    <sheetView workbookViewId="0">
      <selection activeCell="F63" sqref="F63"/>
    </sheetView>
  </sheetViews>
  <sheetFormatPr defaultRowHeight="15" x14ac:dyDescent="0.25"/>
  <cols>
    <col min="1" max="1" width="19.28515625" customWidth="1"/>
    <col min="2" max="2" width="1.7109375" customWidth="1"/>
    <col min="3" max="3" width="21.5703125" customWidth="1"/>
    <col min="4" max="4" width="1.7109375" customWidth="1"/>
    <col min="5" max="5" width="21.7109375" customWidth="1"/>
    <col min="6" max="6" width="23.42578125" customWidth="1"/>
  </cols>
  <sheetData>
    <row r="1" spans="1:7" x14ac:dyDescent="0.25">
      <c r="A1" s="64" t="e" vm="1">
        <v>#VALUE!</v>
      </c>
      <c r="B1" s="64"/>
      <c r="C1" s="64"/>
    </row>
    <row r="2" spans="1:7" x14ac:dyDescent="0.25">
      <c r="A2" s="64"/>
      <c r="B2" s="64"/>
      <c r="C2" s="64"/>
    </row>
    <row r="3" spans="1:7" ht="7.15" customHeight="1" x14ac:dyDescent="0.25">
      <c r="A3" s="64"/>
      <c r="B3" s="64"/>
      <c r="C3" s="64"/>
    </row>
    <row r="4" spans="1:7" ht="7.15" customHeight="1" x14ac:dyDescent="0.25">
      <c r="A4" s="64"/>
      <c r="B4" s="64"/>
      <c r="C4" s="64"/>
    </row>
    <row r="5" spans="1:7" ht="7.15" customHeight="1" x14ac:dyDescent="0.25">
      <c r="A5" s="64"/>
      <c r="B5" s="64"/>
      <c r="C5" s="64"/>
    </row>
    <row r="6" spans="1:7" ht="12" customHeight="1" x14ac:dyDescent="0.25">
      <c r="A6" s="64"/>
      <c r="B6" s="64"/>
      <c r="C6" s="64"/>
    </row>
    <row r="7" spans="1:7" ht="4.1500000000000004" customHeight="1" x14ac:dyDescent="0.25">
      <c r="A7" s="22"/>
      <c r="B7" s="22"/>
      <c r="C7" s="22"/>
    </row>
    <row r="8" spans="1:7" ht="21" x14ac:dyDescent="0.25">
      <c r="A8" s="67" t="s">
        <v>27</v>
      </c>
      <c r="B8" s="67"/>
      <c r="C8" s="67"/>
      <c r="D8" s="67"/>
      <c r="E8" s="67"/>
      <c r="F8" s="67"/>
    </row>
    <row r="9" spans="1:7" ht="9.6" customHeight="1" x14ac:dyDescent="0.25">
      <c r="A9" s="23"/>
      <c r="B9" s="23"/>
      <c r="C9" s="23"/>
      <c r="D9" s="23"/>
      <c r="E9" s="23"/>
      <c r="F9" s="23"/>
    </row>
    <row r="10" spans="1:7" ht="15.6" customHeight="1" x14ac:dyDescent="0.25">
      <c r="A10" s="25" t="s">
        <v>22</v>
      </c>
      <c r="B10" s="26"/>
      <c r="C10" s="27" t="str">
        <f ca="1">IF(C12="Centre Name","",TODAY())</f>
        <v/>
      </c>
      <c r="D10" s="23"/>
      <c r="E10" s="24" t="s">
        <v>21</v>
      </c>
      <c r="F10" s="24" t="str">
        <f>IF(C12="Centre Name","",F17&amp;"-"&amp;_xlfn.XLOOKUP(C25,Sheet2!A2:A5,Sheet2!B2:B5)&amp;"-"&amp;YEAR(C10))</f>
        <v/>
      </c>
    </row>
    <row r="11" spans="1:7" ht="6" customHeight="1" x14ac:dyDescent="0.25"/>
    <row r="12" spans="1:7" ht="15.75" thickBot="1" x14ac:dyDescent="0.3">
      <c r="A12" s="3" t="s">
        <v>0</v>
      </c>
      <c r="C12" s="73" t="s">
        <v>0</v>
      </c>
      <c r="D12" s="73"/>
      <c r="E12" s="73"/>
    </row>
    <row r="13" spans="1:7" ht="5.25" customHeight="1" x14ac:dyDescent="0.25"/>
    <row r="14" spans="1:7" x14ac:dyDescent="0.25">
      <c r="A14" s="75" t="s">
        <v>19</v>
      </c>
      <c r="B14" s="75"/>
      <c r="C14" s="75"/>
      <c r="D14" s="75"/>
      <c r="E14" s="75"/>
      <c r="F14" s="75"/>
      <c r="G14" s="3"/>
    </row>
    <row r="15" spans="1:7" x14ac:dyDescent="0.25">
      <c r="A15" s="3" t="s">
        <v>1</v>
      </c>
      <c r="C15" s="28"/>
      <c r="D15" s="10"/>
      <c r="E15" s="3" t="s">
        <v>2</v>
      </c>
      <c r="F15" s="28"/>
    </row>
    <row r="16" spans="1:7" ht="3" customHeight="1" x14ac:dyDescent="0.25">
      <c r="A16" s="3"/>
      <c r="C16" s="10"/>
      <c r="D16" s="10"/>
      <c r="E16" s="3"/>
      <c r="F16" s="10"/>
    </row>
    <row r="17" spans="1:8" x14ac:dyDescent="0.25">
      <c r="A17" s="3" t="s">
        <v>3</v>
      </c>
      <c r="C17" s="29"/>
      <c r="D17" s="11"/>
      <c r="E17" s="3" t="s">
        <v>4</v>
      </c>
      <c r="F17" s="28"/>
    </row>
    <row r="18" spans="1:8" ht="3" customHeight="1" x14ac:dyDescent="0.25">
      <c r="A18" s="3"/>
      <c r="C18" s="10"/>
      <c r="D18" s="10"/>
      <c r="E18" s="3"/>
      <c r="F18" s="10"/>
    </row>
    <row r="19" spans="1:8" x14ac:dyDescent="0.25">
      <c r="A19" s="3"/>
      <c r="C19" s="60"/>
      <c r="D19" s="11"/>
      <c r="E19" s="3" t="s">
        <v>26</v>
      </c>
      <c r="F19" s="28" t="s">
        <v>25</v>
      </c>
    </row>
    <row r="20" spans="1:8" ht="3" customHeight="1" x14ac:dyDescent="0.25">
      <c r="A20" s="3"/>
      <c r="C20" s="10"/>
      <c r="D20" s="10"/>
      <c r="E20" s="3"/>
      <c r="F20" s="10"/>
    </row>
    <row r="21" spans="1:8" x14ac:dyDescent="0.25">
      <c r="A21" s="3" t="s">
        <v>655</v>
      </c>
      <c r="C21" s="22"/>
      <c r="D21" s="11"/>
      <c r="E21" s="3"/>
      <c r="F21" s="29"/>
    </row>
    <row r="22" spans="1:8" ht="3" customHeight="1" x14ac:dyDescent="0.25">
      <c r="A22" s="3"/>
      <c r="C22" s="10"/>
      <c r="D22" s="10"/>
      <c r="E22" s="3"/>
      <c r="F22" s="10"/>
    </row>
    <row r="23" spans="1:8" x14ac:dyDescent="0.25">
      <c r="A23" s="3" t="s">
        <v>683</v>
      </c>
      <c r="C23" s="22"/>
      <c r="D23" s="11"/>
      <c r="E23" s="3"/>
      <c r="F23" s="29"/>
    </row>
    <row r="24" spans="1:8" ht="9" customHeight="1" x14ac:dyDescent="0.25">
      <c r="A24" s="5"/>
    </row>
    <row r="25" spans="1:8" x14ac:dyDescent="0.25">
      <c r="A25" s="3" t="s">
        <v>13</v>
      </c>
      <c r="C25" s="28" t="s">
        <v>684</v>
      </c>
    </row>
    <row r="26" spans="1:8" ht="9" customHeight="1" x14ac:dyDescent="0.25"/>
    <row r="27" spans="1:8" x14ac:dyDescent="0.25">
      <c r="A27" s="74" t="s">
        <v>18</v>
      </c>
      <c r="B27" s="74"/>
      <c r="C27" s="74"/>
      <c r="D27" s="19"/>
      <c r="E27" s="20"/>
      <c r="F27" s="6"/>
    </row>
    <row r="28" spans="1:8" x14ac:dyDescent="0.25">
      <c r="A28" s="8" t="s">
        <v>7</v>
      </c>
      <c r="B28" s="12"/>
      <c r="C28" s="8" t="s">
        <v>8</v>
      </c>
      <c r="D28" s="12"/>
      <c r="E28" s="8" t="s">
        <v>14</v>
      </c>
      <c r="F28" s="6"/>
      <c r="G28" s="6"/>
    </row>
    <row r="29" spans="1:8" x14ac:dyDescent="0.25">
      <c r="A29" s="1" t="str">
        <f>IF($C$25="January - May","January",IF($C$25="June","June",IF($C$25="July - September","July",IF($C$25="October - December","October",""))))</f>
        <v>January</v>
      </c>
      <c r="C29" s="57"/>
      <c r="D29" s="13"/>
      <c r="E29" s="58"/>
      <c r="F29" s="14"/>
      <c r="G29" s="4"/>
      <c r="H29" s="2"/>
    </row>
    <row r="30" spans="1:8" x14ac:dyDescent="0.25">
      <c r="A30" s="1" t="str">
        <f>IF($C$25="January - May","February",IF($C$25="June","",IF($C$25="July - September","August",IF($C$25="October - December","November",""))))</f>
        <v>February</v>
      </c>
      <c r="C30" s="57"/>
      <c r="D30" s="13"/>
      <c r="E30" s="58"/>
      <c r="F30" s="14"/>
      <c r="G30" s="4"/>
    </row>
    <row r="31" spans="1:8" x14ac:dyDescent="0.25">
      <c r="A31" s="1" t="str">
        <f>IF($C$25="January - May","March",IF($C$25="June","",IF($C$25="July - September","September",IF($C$25="October - December","December",""))))</f>
        <v>March</v>
      </c>
      <c r="C31" s="57"/>
      <c r="D31" s="13"/>
      <c r="E31" s="58"/>
      <c r="F31" s="14"/>
      <c r="G31" s="4"/>
    </row>
    <row r="32" spans="1:8" x14ac:dyDescent="0.25">
      <c r="A32" s="1" t="str">
        <f>IF($C$25="January - May","April","")</f>
        <v>April</v>
      </c>
      <c r="C32" s="57"/>
      <c r="D32" s="13"/>
      <c r="E32" s="58"/>
      <c r="F32" s="14"/>
      <c r="G32" s="4"/>
    </row>
    <row r="33" spans="1:7" x14ac:dyDescent="0.25">
      <c r="A33" s="1" t="str">
        <f>IF($C$25="January - May","May","")</f>
        <v>May</v>
      </c>
      <c r="C33" s="57"/>
      <c r="D33" s="13"/>
      <c r="E33" s="58"/>
      <c r="F33" s="14"/>
      <c r="G33" s="4"/>
    </row>
    <row r="34" spans="1:7" x14ac:dyDescent="0.25">
      <c r="A34" s="18" t="s">
        <v>9</v>
      </c>
      <c r="B34" s="15"/>
      <c r="C34" s="9">
        <f>SUM(C29:C33)</f>
        <v>0</v>
      </c>
      <c r="D34" s="16"/>
      <c r="E34" s="17">
        <f>IF(ROUND(C29*0.25,2)+ROUND(C31*0.25,2)+ROUND(C30*0.25,2)+ROUND(C32*0.25,2)+ROUND(C33*0.25,2)=SUM(ROUND(E29,2)+ROUND(E30,2)+ROUND(E31,2)+ROUND(E32,2)+ROUND(E33,2)),SUM(ROUND(E29,2)+ROUND(E30,2)+ROUND(E31,2)+ROUND(E32,2)+ROUND(E33,2)),"ERROR")</f>
        <v>0</v>
      </c>
      <c r="F34" s="14"/>
      <c r="G34" s="4"/>
    </row>
    <row r="35" spans="1:7" x14ac:dyDescent="0.25">
      <c r="A35" s="6"/>
      <c r="C35" s="14"/>
      <c r="D35" s="14"/>
      <c r="E35" s="4"/>
    </row>
    <row r="36" spans="1:7" x14ac:dyDescent="0.25">
      <c r="A36" s="75" t="s">
        <v>15</v>
      </c>
      <c r="B36" s="75"/>
      <c r="C36" s="75"/>
      <c r="D36" s="75"/>
      <c r="E36" s="75"/>
    </row>
    <row r="37" spans="1:7" x14ac:dyDescent="0.25">
      <c r="A37" s="62" t="s">
        <v>10</v>
      </c>
      <c r="B37" s="62"/>
      <c r="C37" s="62"/>
      <c r="E37" s="30" t="s">
        <v>11</v>
      </c>
    </row>
    <row r="38" spans="1:7" ht="7.9" customHeight="1" x14ac:dyDescent="0.25"/>
    <row r="39" spans="1:7" x14ac:dyDescent="0.25">
      <c r="A39" t="str">
        <f>IF(Approver="Accountant","Accountant Name:","")</f>
        <v>Accountant Name:</v>
      </c>
      <c r="E39" t="str">
        <f>IF(Approver="Accountant","Accountant Surname:","")</f>
        <v>Accountant Surname:</v>
      </c>
    </row>
    <row r="41" spans="1:7" x14ac:dyDescent="0.25">
      <c r="A41" t="str">
        <f>IF(Approver="Accountant","Warrant Number:","")</f>
        <v>Warrant Number:</v>
      </c>
      <c r="C41" s="22"/>
      <c r="E41" t="str">
        <f>IF(Approver="Accountant","Accountant ID:","")</f>
        <v>Accountant ID:</v>
      </c>
    </row>
    <row r="43" spans="1:7" x14ac:dyDescent="0.25">
      <c r="A43" t="s">
        <v>23</v>
      </c>
    </row>
    <row r="44" spans="1:7" ht="4.1500000000000004" customHeight="1" x14ac:dyDescent="0.25"/>
    <row r="45" spans="1:7" ht="14.45" customHeight="1" x14ac:dyDescent="0.25">
      <c r="A45" s="66" t="str">
        <f>IF(Approver="ACCOUNTANT","I, "&amp;C39&amp;" "&amp;F39&amp;", holder of ID "&amp;F41&amp;", declare that "&amp;C15&amp;" "&amp;F15&amp;", holder of ID "&amp;F17&amp;", has received the sum of €"&amp;E34&amp;" as Maltese Proficiency Allowance.",IF(Approver="Childcare Educator","I, "&amp;C15&amp;" "&amp;F15&amp;", holder of ID "&amp;F17&amp;", declare that I have received the sum of €"&amp;E34&amp;" as Maltese Proficiency Allowance.",""))</f>
        <v>I,  , holder of ID , declare that  , holder of ID , has received the sum of €0 as Maltese Proficiency Allowance.</v>
      </c>
      <c r="B45" s="66"/>
      <c r="C45" s="66"/>
      <c r="D45" s="66"/>
      <c r="E45" s="66"/>
      <c r="F45" s="66"/>
      <c r="G45" s="66"/>
    </row>
    <row r="46" spans="1:7" x14ac:dyDescent="0.25">
      <c r="A46" s="66"/>
      <c r="B46" s="66"/>
      <c r="C46" s="66"/>
      <c r="D46" s="66"/>
      <c r="E46" s="66"/>
      <c r="F46" s="66"/>
      <c r="G46" s="66"/>
    </row>
    <row r="47" spans="1:7" ht="7.9" customHeight="1" x14ac:dyDescent="0.25">
      <c r="A47" s="66"/>
      <c r="B47" s="66"/>
      <c r="C47" s="66"/>
      <c r="D47" s="66"/>
      <c r="E47" s="66"/>
      <c r="F47" s="66"/>
      <c r="G47" s="66"/>
    </row>
    <row r="48" spans="1:7" ht="57.75" customHeight="1" x14ac:dyDescent="0.25">
      <c r="A48" s="66" t="str">
        <f>IF(AND(Approver="Childcare Educator",F21="No"),"I also confirm that I do not work with any other Childcare Centre as Childcare Educator",IF(AND(Approver="Accountant",F21="No"),"We confirm that "&amp;C15&amp;" "&amp;F15&amp;" does not work as Childcare Educator with another Childcare Centre",IF(F21="Yes",_xlfn._LONGTEXT("It is hereby acknowledged and agreed that, should the Childcare Educator exceed the maximum weekly Allowance of €10, Jobsplus shall be entitled to automatically reduce and/or adjust the claimed Allowance accordingly. Any amount claimed in excess of the es","tablished weekly cap shall be deemed ineligible and shall not be payable."),"")))</f>
        <v/>
      </c>
      <c r="B48" s="66"/>
      <c r="C48" s="66"/>
      <c r="D48" s="66"/>
      <c r="E48" s="66"/>
      <c r="F48" s="66"/>
      <c r="G48" s="66"/>
    </row>
    <row r="49" spans="1:7" ht="9.6" customHeight="1" x14ac:dyDescent="0.25">
      <c r="A49" s="31"/>
      <c r="B49" s="31"/>
      <c r="C49" s="31"/>
      <c r="D49" s="31"/>
      <c r="E49" s="31"/>
      <c r="F49" s="31"/>
      <c r="G49" s="31"/>
    </row>
    <row r="50" spans="1:7" ht="14.45" customHeight="1" x14ac:dyDescent="0.25">
      <c r="A50" s="66" t="s">
        <v>24</v>
      </c>
      <c r="B50" s="66"/>
      <c r="C50" s="66"/>
      <c r="D50" s="66"/>
      <c r="E50" s="66"/>
      <c r="F50" s="66"/>
      <c r="G50" s="66"/>
    </row>
    <row r="51" spans="1:7" x14ac:dyDescent="0.25">
      <c r="A51" s="66"/>
      <c r="B51" s="66"/>
      <c r="C51" s="66"/>
      <c r="D51" s="66"/>
      <c r="E51" s="66"/>
      <c r="F51" s="66"/>
      <c r="G51" s="66"/>
    </row>
    <row r="52" spans="1:7" x14ac:dyDescent="0.25">
      <c r="A52" s="66"/>
      <c r="B52" s="66"/>
      <c r="C52" s="66"/>
      <c r="D52" s="66"/>
      <c r="E52" s="66"/>
      <c r="F52" s="66"/>
      <c r="G52" s="66"/>
    </row>
    <row r="53" spans="1:7" ht="27" customHeight="1" x14ac:dyDescent="0.25">
      <c r="A53" s="66"/>
      <c r="B53" s="66"/>
      <c r="C53" s="66"/>
      <c r="D53" s="66"/>
      <c r="E53" s="66"/>
      <c r="F53" s="66"/>
      <c r="G53" s="66"/>
    </row>
    <row r="54" spans="1:7" ht="6.6" customHeight="1" x14ac:dyDescent="0.25"/>
    <row r="55" spans="1:7" x14ac:dyDescent="0.25">
      <c r="A55" t="s">
        <v>12</v>
      </c>
    </row>
    <row r="58" spans="1:7" ht="15.75" thickBot="1" x14ac:dyDescent="0.3">
      <c r="A58" s="7"/>
      <c r="F58" s="7"/>
    </row>
    <row r="59" spans="1:7" x14ac:dyDescent="0.25">
      <c r="A59" s="77" t="s">
        <v>685</v>
      </c>
      <c r="B59" s="77"/>
      <c r="C59" s="77"/>
      <c r="F59" t="str">
        <f>IF(Approver="Accountant",C39&amp;" "&amp;F39,IF(Approver="Childcare Educator",C15&amp;" "&amp;F15,""))</f>
        <v xml:space="preserve"> </v>
      </c>
    </row>
    <row r="60" spans="1:7" x14ac:dyDescent="0.25">
      <c r="A60" s="49" t="s">
        <v>686</v>
      </c>
      <c r="F60">
        <f>IF(Approver="Accountant",F41,IF(Approver="Childcare Educator",F17,""))</f>
        <v>0</v>
      </c>
    </row>
    <row r="61" spans="1:7" x14ac:dyDescent="0.25">
      <c r="A61" s="63" t="str">
        <f>IF(C12="Centre Name","",C12)</f>
        <v/>
      </c>
      <c r="B61" s="63"/>
      <c r="C61" s="63"/>
      <c r="F61" t="str">
        <f>IF(Approver="Accountant","Warrant Holder "&amp;C41,IF(Approver="Childcare Educator","Childcare Eductaor",""))</f>
        <v xml:space="preserve">Warrant Holder </v>
      </c>
    </row>
    <row r="62" spans="1:7" ht="23.45" customHeight="1" x14ac:dyDescent="0.25">
      <c r="A62" s="63"/>
      <c r="B62" s="63"/>
      <c r="C62" s="63"/>
    </row>
    <row r="63" spans="1:7" x14ac:dyDescent="0.25">
      <c r="F63" s="78" t="s">
        <v>687</v>
      </c>
    </row>
  </sheetData>
  <sheetProtection algorithmName="SHA-512" hashValue="WMI7zyOFOabv4WqPWkf2LLfSSZmQom1YFIHV19euQqpIqzXL3um1QOf2Z8vQkZsyaUQuipqRVu7MecElSqrDgw==" saltValue="+dy9Ryuf4+NWGrNVQr/A7Q==" spinCount="100000" sheet="1" formatCells="0" formatColumns="0" formatRows="0" insertColumns="0" insertRows="0" insertHyperlinks="0" deleteColumns="0" deleteRows="0" sort="0" autoFilter="0" pivotTables="0"/>
  <protectedRanges>
    <protectedRange sqref="C15 C17 C19 C21 C25 F15 F17 F19 F21 C12:E12 F39 E29:E33 E37 C39 C41 F41 C29:C33 C23 F23" name="Range1"/>
  </protectedRanges>
  <mergeCells count="12">
    <mergeCell ref="A61:C62"/>
    <mergeCell ref="A8:F8"/>
    <mergeCell ref="C12:E12"/>
    <mergeCell ref="A1:C6"/>
    <mergeCell ref="A27:C27"/>
    <mergeCell ref="A36:E36"/>
    <mergeCell ref="A37:C37"/>
    <mergeCell ref="A14:F14"/>
    <mergeCell ref="A48:G48"/>
    <mergeCell ref="A45:G47"/>
    <mergeCell ref="A50:G53"/>
    <mergeCell ref="A59:C59"/>
  </mergeCells>
  <conditionalFormatting sqref="C39">
    <cfRule type="cellIs" dxfId="1" priority="2" operator="notEqual">
      <formula>""""""</formula>
    </cfRule>
  </conditionalFormatting>
  <conditionalFormatting sqref="F39 C41 F41">
    <cfRule type="cellIs" dxfId="0" priority="1" operator="notEqual">
      <formula>""""""</formula>
    </cfRule>
  </conditionalFormatting>
  <pageMargins left="0.7" right="0.7" top="0.75" bottom="0.75" header="0.3" footer="0.3"/>
  <pageSetup paperSize="9" scale="84" orientation="portrait" horizontalDpi="0"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Select Period" xr:uid="{54A4DE67-7672-4EB8-9A92-D3464EDECD6F}">
          <x14:formula1>
            <xm:f>Sheet2!$A$2:$A$5</xm:f>
          </x14:formula1>
          <xm:sqref>D25</xm:sqref>
        </x14:dataValidation>
        <x14:dataValidation type="list" allowBlank="1" showInputMessage="1" showErrorMessage="1" prompt="Select Approver" xr:uid="{8076F294-C24E-457A-B6F9-ED3D1CBF5575}">
          <x14:formula1>
            <xm:f>Sheet2!$A$7:$A$9</xm:f>
          </x14:formula1>
          <xm:sqref>E37</xm:sqref>
        </x14:dataValidation>
        <x14:dataValidation type="list" allowBlank="1" showInputMessage="1" showErrorMessage="1" promptTitle="Select period" prompt="Choose the application quarter." xr:uid="{2CFB0B55-5707-40DC-B3D5-40ACD2BE4FA6}">
          <x14:formula1>
            <xm:f>Sheet2!$A$1:$A$5</xm:f>
          </x14:formula1>
          <xm:sqref>C25</xm:sqref>
        </x14:dataValidation>
        <x14:dataValidation type="list" allowBlank="1" showInputMessage="1" showErrorMessage="1" xr:uid="{EA14573D-77DE-479F-AA7F-59BE2227F4CA}">
          <x14:formula1>
            <xm:f>Sheet2!$A$11:$A$233</xm:f>
          </x14:formula1>
          <xm:sqref>F19</xm:sqref>
        </x14:dataValidation>
        <x14:dataValidation type="list" allowBlank="1" showInputMessage="1" showErrorMessage="1" xr:uid="{16D4C433-B191-4941-B83D-D278B4375FF6}">
          <x14:formula1>
            <xm:f>'Centre List'!$A$1:$A$201</xm:f>
          </x14:formula1>
          <xm:sqref>C12:E12</xm:sqref>
        </x14:dataValidation>
        <x14:dataValidation type="list" allowBlank="1" showInputMessage="1" showErrorMessage="1" xr:uid="{483A8843-3D1D-412B-96DF-9A69B344D48C}">
          <x14:formula1>
            <xm:f>Sheet2!$E$2:$E$3</xm:f>
          </x14:formula1>
          <xm:sqref>F21 F23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E813-23F5-4167-9596-B410E328384E}">
  <sheetPr codeName="Sheet3"/>
  <dimension ref="A1:H233"/>
  <sheetViews>
    <sheetView workbookViewId="0">
      <selection activeCell="A4" sqref="A4"/>
    </sheetView>
  </sheetViews>
  <sheetFormatPr defaultRowHeight="15" x14ac:dyDescent="0.25"/>
  <cols>
    <col min="1" max="1" width="17.5703125" bestFit="1" customWidth="1"/>
  </cols>
  <sheetData>
    <row r="1" spans="1:8" x14ac:dyDescent="0.25">
      <c r="A1" t="s">
        <v>17</v>
      </c>
    </row>
    <row r="2" spans="1:8" x14ac:dyDescent="0.25">
      <c r="A2" t="s">
        <v>684</v>
      </c>
      <c r="B2" t="s">
        <v>452</v>
      </c>
      <c r="E2" t="s">
        <v>657</v>
      </c>
      <c r="F2" t="s">
        <v>666</v>
      </c>
    </row>
    <row r="3" spans="1:8" x14ac:dyDescent="0.25">
      <c r="A3" t="s">
        <v>674</v>
      </c>
      <c r="B3" t="s">
        <v>453</v>
      </c>
      <c r="E3" t="s">
        <v>656</v>
      </c>
      <c r="F3" t="s">
        <v>667</v>
      </c>
    </row>
    <row r="4" spans="1:8" x14ac:dyDescent="0.25">
      <c r="A4" t="s">
        <v>5</v>
      </c>
      <c r="B4" t="s">
        <v>454</v>
      </c>
    </row>
    <row r="5" spans="1:8" x14ac:dyDescent="0.25">
      <c r="A5" t="s">
        <v>6</v>
      </c>
      <c r="B5" t="s">
        <v>455</v>
      </c>
    </row>
    <row r="7" spans="1:8" x14ac:dyDescent="0.25">
      <c r="A7" s="21" t="s">
        <v>16</v>
      </c>
      <c r="F7" t="s">
        <v>7</v>
      </c>
    </row>
    <row r="8" spans="1:8" x14ac:dyDescent="0.25">
      <c r="A8" t="s">
        <v>20</v>
      </c>
      <c r="F8" t="s">
        <v>669</v>
      </c>
      <c r="G8" s="34" t="str">
        <f>"01"</f>
        <v>01</v>
      </c>
      <c r="H8" t="str">
        <f>IF(G8=1,"01","")</f>
        <v/>
      </c>
    </row>
    <row r="9" spans="1:8" x14ac:dyDescent="0.25">
      <c r="A9" t="s">
        <v>11</v>
      </c>
      <c r="F9" t="s">
        <v>670</v>
      </c>
      <c r="G9" s="34" t="str">
        <f>"02"</f>
        <v>02</v>
      </c>
      <c r="H9" t="str">
        <f>IF(G9=2,"02","")</f>
        <v/>
      </c>
    </row>
    <row r="10" spans="1:8" x14ac:dyDescent="0.25">
      <c r="F10" t="s">
        <v>671</v>
      </c>
      <c r="G10" s="34" t="str">
        <f>"03"</f>
        <v>03</v>
      </c>
      <c r="H10" t="str">
        <f>IF(G10=3,"03","")</f>
        <v/>
      </c>
    </row>
    <row r="11" spans="1:8" x14ac:dyDescent="0.25">
      <c r="A11" t="s">
        <v>25</v>
      </c>
      <c r="F11" t="s">
        <v>672</v>
      </c>
      <c r="G11" s="34" t="str">
        <f>"04"</f>
        <v>04</v>
      </c>
      <c r="H11" t="str">
        <f>IF(G11=4,"04","")</f>
        <v/>
      </c>
    </row>
    <row r="12" spans="1:8" x14ac:dyDescent="0.25">
      <c r="A12" t="s">
        <v>28</v>
      </c>
      <c r="F12" t="s">
        <v>673</v>
      </c>
      <c r="G12" s="34" t="str">
        <f>"05"</f>
        <v>05</v>
      </c>
      <c r="H12" t="str">
        <f>IF(G12=5,"05","")</f>
        <v/>
      </c>
    </row>
    <row r="13" spans="1:8" x14ac:dyDescent="0.25">
      <c r="A13" t="s">
        <v>29</v>
      </c>
      <c r="F13" t="s">
        <v>674</v>
      </c>
      <c r="G13" s="34" t="str">
        <f>"06"</f>
        <v>06</v>
      </c>
      <c r="H13" t="str">
        <f>IF(G13=6,"06","")</f>
        <v/>
      </c>
    </row>
    <row r="14" spans="1:8" x14ac:dyDescent="0.25">
      <c r="A14" t="s">
        <v>30</v>
      </c>
      <c r="F14" t="s">
        <v>675</v>
      </c>
      <c r="G14" s="34" t="str">
        <f>"07"</f>
        <v>07</v>
      </c>
      <c r="H14" t="str">
        <f t="shared" ref="H14:H19" si="0">IF(G14=1,"01","")</f>
        <v/>
      </c>
    </row>
    <row r="15" spans="1:8" x14ac:dyDescent="0.25">
      <c r="A15" t="s">
        <v>31</v>
      </c>
      <c r="F15" t="s">
        <v>676</v>
      </c>
      <c r="G15" s="34" t="str">
        <f>"08"</f>
        <v>08</v>
      </c>
      <c r="H15" t="str">
        <f t="shared" si="0"/>
        <v/>
      </c>
    </row>
    <row r="16" spans="1:8" x14ac:dyDescent="0.25">
      <c r="A16" t="s">
        <v>32</v>
      </c>
      <c r="F16" t="s">
        <v>677</v>
      </c>
      <c r="G16" s="34" t="str">
        <f>"09"</f>
        <v>09</v>
      </c>
      <c r="H16" t="str">
        <f t="shared" si="0"/>
        <v/>
      </c>
    </row>
    <row r="17" spans="1:8" x14ac:dyDescent="0.25">
      <c r="A17" t="s">
        <v>33</v>
      </c>
      <c r="F17" t="s">
        <v>678</v>
      </c>
      <c r="G17" s="34" t="str">
        <f>"10"</f>
        <v>10</v>
      </c>
      <c r="H17" t="str">
        <f t="shared" si="0"/>
        <v/>
      </c>
    </row>
    <row r="18" spans="1:8" x14ac:dyDescent="0.25">
      <c r="A18" t="s">
        <v>34</v>
      </c>
      <c r="F18" t="s">
        <v>679</v>
      </c>
      <c r="G18" s="34" t="str">
        <f>"11"</f>
        <v>11</v>
      </c>
      <c r="H18" t="str">
        <f t="shared" si="0"/>
        <v/>
      </c>
    </row>
    <row r="19" spans="1:8" x14ac:dyDescent="0.25">
      <c r="A19" t="s">
        <v>35</v>
      </c>
      <c r="F19" t="s">
        <v>680</v>
      </c>
      <c r="G19" s="34" t="str">
        <f>"12"</f>
        <v>12</v>
      </c>
      <c r="H19" t="str">
        <f t="shared" si="0"/>
        <v/>
      </c>
    </row>
    <row r="20" spans="1:8" x14ac:dyDescent="0.25">
      <c r="A20" t="s">
        <v>36</v>
      </c>
    </row>
    <row r="21" spans="1:8" x14ac:dyDescent="0.25">
      <c r="A21" t="s">
        <v>37</v>
      </c>
    </row>
    <row r="22" spans="1:8" x14ac:dyDescent="0.25">
      <c r="A22" t="s">
        <v>38</v>
      </c>
    </row>
    <row r="23" spans="1:8" x14ac:dyDescent="0.25">
      <c r="A23" t="s">
        <v>39</v>
      </c>
    </row>
    <row r="24" spans="1:8" x14ac:dyDescent="0.25">
      <c r="A24" t="s">
        <v>40</v>
      </c>
    </row>
    <row r="25" spans="1:8" x14ac:dyDescent="0.25">
      <c r="A25" t="s">
        <v>41</v>
      </c>
    </row>
    <row r="26" spans="1:8" x14ac:dyDescent="0.25">
      <c r="A26" t="s">
        <v>42</v>
      </c>
    </row>
    <row r="27" spans="1:8" x14ac:dyDescent="0.25">
      <c r="A27" t="s">
        <v>43</v>
      </c>
    </row>
    <row r="28" spans="1:8" x14ac:dyDescent="0.25">
      <c r="A28" t="s">
        <v>44</v>
      </c>
    </row>
    <row r="29" spans="1:8" x14ac:dyDescent="0.25">
      <c r="A29" t="s">
        <v>45</v>
      </c>
    </row>
    <row r="30" spans="1:8" x14ac:dyDescent="0.25">
      <c r="A30" t="s">
        <v>46</v>
      </c>
    </row>
    <row r="31" spans="1:8" x14ac:dyDescent="0.25">
      <c r="A31" t="s">
        <v>47</v>
      </c>
    </row>
    <row r="32" spans="1:8" x14ac:dyDescent="0.25">
      <c r="A32" t="s">
        <v>48</v>
      </c>
    </row>
    <row r="33" spans="1:1" x14ac:dyDescent="0.25">
      <c r="A33" t="s">
        <v>49</v>
      </c>
    </row>
    <row r="34" spans="1:1" x14ac:dyDescent="0.25">
      <c r="A34" t="s">
        <v>50</v>
      </c>
    </row>
    <row r="35" spans="1:1" x14ac:dyDescent="0.25">
      <c r="A35" t="s">
        <v>51</v>
      </c>
    </row>
    <row r="36" spans="1:1" x14ac:dyDescent="0.25">
      <c r="A36" t="s">
        <v>52</v>
      </c>
    </row>
    <row r="37" spans="1:1" x14ac:dyDescent="0.25">
      <c r="A37" t="s">
        <v>53</v>
      </c>
    </row>
    <row r="38" spans="1:1" x14ac:dyDescent="0.25">
      <c r="A38" t="s">
        <v>54</v>
      </c>
    </row>
    <row r="39" spans="1:1" x14ac:dyDescent="0.25">
      <c r="A39" t="s">
        <v>55</v>
      </c>
    </row>
    <row r="40" spans="1:1" x14ac:dyDescent="0.25">
      <c r="A40" t="s">
        <v>56</v>
      </c>
    </row>
    <row r="41" spans="1:1" x14ac:dyDescent="0.25">
      <c r="A41" t="s">
        <v>57</v>
      </c>
    </row>
    <row r="42" spans="1:1" x14ac:dyDescent="0.25">
      <c r="A42" t="s">
        <v>58</v>
      </c>
    </row>
    <row r="43" spans="1:1" x14ac:dyDescent="0.25">
      <c r="A43" t="s">
        <v>59</v>
      </c>
    </row>
    <row r="44" spans="1:1" x14ac:dyDescent="0.25">
      <c r="A44" t="s">
        <v>60</v>
      </c>
    </row>
    <row r="45" spans="1:1" x14ac:dyDescent="0.25">
      <c r="A45" t="s">
        <v>61</v>
      </c>
    </row>
    <row r="46" spans="1:1" x14ac:dyDescent="0.25">
      <c r="A46" t="s">
        <v>62</v>
      </c>
    </row>
    <row r="47" spans="1:1" x14ac:dyDescent="0.25">
      <c r="A47" t="s">
        <v>63</v>
      </c>
    </row>
    <row r="48" spans="1:1" x14ac:dyDescent="0.25">
      <c r="A48" t="s">
        <v>64</v>
      </c>
    </row>
    <row r="49" spans="1:1" x14ac:dyDescent="0.25">
      <c r="A49" t="s">
        <v>65</v>
      </c>
    </row>
    <row r="50" spans="1:1" x14ac:dyDescent="0.25">
      <c r="A50" t="s">
        <v>66</v>
      </c>
    </row>
    <row r="51" spans="1:1" x14ac:dyDescent="0.25">
      <c r="A51" t="s">
        <v>67</v>
      </c>
    </row>
    <row r="52" spans="1:1" x14ac:dyDescent="0.25">
      <c r="A52" t="s">
        <v>68</v>
      </c>
    </row>
    <row r="53" spans="1:1" x14ac:dyDescent="0.25">
      <c r="A53" t="s">
        <v>69</v>
      </c>
    </row>
    <row r="54" spans="1:1" x14ac:dyDescent="0.25">
      <c r="A54" t="s">
        <v>70</v>
      </c>
    </row>
    <row r="55" spans="1:1" x14ac:dyDescent="0.25">
      <c r="A55" t="s">
        <v>71</v>
      </c>
    </row>
    <row r="56" spans="1:1" x14ac:dyDescent="0.25">
      <c r="A56" t="s">
        <v>72</v>
      </c>
    </row>
    <row r="57" spans="1:1" x14ac:dyDescent="0.25">
      <c r="A57" t="s">
        <v>73</v>
      </c>
    </row>
    <row r="58" spans="1:1" x14ac:dyDescent="0.25">
      <c r="A58" t="s">
        <v>74</v>
      </c>
    </row>
    <row r="59" spans="1:1" x14ac:dyDescent="0.25">
      <c r="A59" t="s">
        <v>75</v>
      </c>
    </row>
    <row r="60" spans="1:1" x14ac:dyDescent="0.25">
      <c r="A60" t="s">
        <v>76</v>
      </c>
    </row>
    <row r="61" spans="1:1" x14ac:dyDescent="0.25">
      <c r="A61" t="s">
        <v>77</v>
      </c>
    </row>
    <row r="62" spans="1:1" x14ac:dyDescent="0.25">
      <c r="A62" t="s">
        <v>78</v>
      </c>
    </row>
    <row r="63" spans="1:1" x14ac:dyDescent="0.25">
      <c r="A63" t="s">
        <v>79</v>
      </c>
    </row>
    <row r="64" spans="1:1" x14ac:dyDescent="0.25">
      <c r="A64" t="s">
        <v>80</v>
      </c>
    </row>
    <row r="65" spans="1:1" x14ac:dyDescent="0.25">
      <c r="A65" t="s">
        <v>81</v>
      </c>
    </row>
    <row r="66" spans="1:1" x14ac:dyDescent="0.25">
      <c r="A66" t="s">
        <v>82</v>
      </c>
    </row>
    <row r="67" spans="1:1" x14ac:dyDescent="0.25">
      <c r="A67" t="s">
        <v>83</v>
      </c>
    </row>
    <row r="68" spans="1:1" x14ac:dyDescent="0.25">
      <c r="A68" t="s">
        <v>84</v>
      </c>
    </row>
    <row r="69" spans="1:1" x14ac:dyDescent="0.25">
      <c r="A69" t="s">
        <v>85</v>
      </c>
    </row>
    <row r="70" spans="1:1" x14ac:dyDescent="0.25">
      <c r="A70" t="s">
        <v>86</v>
      </c>
    </row>
    <row r="71" spans="1:1" x14ac:dyDescent="0.25">
      <c r="A71" t="s">
        <v>87</v>
      </c>
    </row>
    <row r="72" spans="1:1" x14ac:dyDescent="0.25">
      <c r="A72" t="s">
        <v>88</v>
      </c>
    </row>
    <row r="73" spans="1:1" x14ac:dyDescent="0.25">
      <c r="A73" t="s">
        <v>89</v>
      </c>
    </row>
    <row r="74" spans="1:1" x14ac:dyDescent="0.25">
      <c r="A74" t="s">
        <v>90</v>
      </c>
    </row>
    <row r="75" spans="1:1" x14ac:dyDescent="0.25">
      <c r="A75" t="s">
        <v>91</v>
      </c>
    </row>
    <row r="76" spans="1:1" x14ac:dyDescent="0.25">
      <c r="A76" t="s">
        <v>92</v>
      </c>
    </row>
    <row r="77" spans="1:1" x14ac:dyDescent="0.25">
      <c r="A77" t="s">
        <v>93</v>
      </c>
    </row>
    <row r="78" spans="1:1" x14ac:dyDescent="0.25">
      <c r="A78" t="s">
        <v>94</v>
      </c>
    </row>
    <row r="79" spans="1:1" x14ac:dyDescent="0.25">
      <c r="A79" t="s">
        <v>95</v>
      </c>
    </row>
    <row r="80" spans="1:1" x14ac:dyDescent="0.25">
      <c r="A80" t="s">
        <v>96</v>
      </c>
    </row>
    <row r="81" spans="1:1" x14ac:dyDescent="0.25">
      <c r="A81" t="s">
        <v>97</v>
      </c>
    </row>
    <row r="82" spans="1:1" x14ac:dyDescent="0.25">
      <c r="A82" t="s">
        <v>98</v>
      </c>
    </row>
    <row r="83" spans="1:1" x14ac:dyDescent="0.25">
      <c r="A83" t="s">
        <v>99</v>
      </c>
    </row>
    <row r="84" spans="1:1" x14ac:dyDescent="0.25">
      <c r="A84" t="s">
        <v>100</v>
      </c>
    </row>
    <row r="85" spans="1:1" x14ac:dyDescent="0.25">
      <c r="A85" t="s">
        <v>101</v>
      </c>
    </row>
    <row r="86" spans="1:1" x14ac:dyDescent="0.25">
      <c r="A86" t="s">
        <v>102</v>
      </c>
    </row>
    <row r="87" spans="1:1" x14ac:dyDescent="0.25">
      <c r="A87" t="s">
        <v>103</v>
      </c>
    </row>
    <row r="88" spans="1:1" x14ac:dyDescent="0.25">
      <c r="A88" t="s">
        <v>104</v>
      </c>
    </row>
    <row r="89" spans="1:1" x14ac:dyDescent="0.25">
      <c r="A89" t="s">
        <v>105</v>
      </c>
    </row>
    <row r="90" spans="1:1" x14ac:dyDescent="0.25">
      <c r="A90" t="s">
        <v>106</v>
      </c>
    </row>
    <row r="91" spans="1:1" x14ac:dyDescent="0.25">
      <c r="A91" t="s">
        <v>107</v>
      </c>
    </row>
    <row r="92" spans="1:1" x14ac:dyDescent="0.25">
      <c r="A92" t="s">
        <v>108</v>
      </c>
    </row>
    <row r="93" spans="1:1" x14ac:dyDescent="0.25">
      <c r="A93" t="s">
        <v>109</v>
      </c>
    </row>
    <row r="94" spans="1:1" x14ac:dyDescent="0.25">
      <c r="A94" t="s">
        <v>110</v>
      </c>
    </row>
    <row r="95" spans="1:1" x14ac:dyDescent="0.25">
      <c r="A95" t="s">
        <v>111</v>
      </c>
    </row>
    <row r="96" spans="1:1" x14ac:dyDescent="0.25">
      <c r="A96" t="s">
        <v>112</v>
      </c>
    </row>
    <row r="97" spans="1:1" x14ac:dyDescent="0.25">
      <c r="A97" t="s">
        <v>113</v>
      </c>
    </row>
    <row r="98" spans="1:1" x14ac:dyDescent="0.25">
      <c r="A98" t="s">
        <v>114</v>
      </c>
    </row>
    <row r="99" spans="1:1" x14ac:dyDescent="0.25">
      <c r="A99" t="s">
        <v>115</v>
      </c>
    </row>
    <row r="100" spans="1:1" x14ac:dyDescent="0.25">
      <c r="A100" t="s">
        <v>116</v>
      </c>
    </row>
    <row r="101" spans="1:1" x14ac:dyDescent="0.25">
      <c r="A101" t="s">
        <v>117</v>
      </c>
    </row>
    <row r="102" spans="1:1" x14ac:dyDescent="0.25">
      <c r="A102" t="s">
        <v>118</v>
      </c>
    </row>
    <row r="103" spans="1:1" x14ac:dyDescent="0.25">
      <c r="A103" t="s">
        <v>119</v>
      </c>
    </row>
    <row r="104" spans="1:1" x14ac:dyDescent="0.25">
      <c r="A104" t="s">
        <v>120</v>
      </c>
    </row>
    <row r="105" spans="1:1" x14ac:dyDescent="0.25">
      <c r="A105" t="s">
        <v>121</v>
      </c>
    </row>
    <row r="106" spans="1:1" x14ac:dyDescent="0.25">
      <c r="A106" t="s">
        <v>122</v>
      </c>
    </row>
    <row r="107" spans="1:1" x14ac:dyDescent="0.25">
      <c r="A107" t="s">
        <v>123</v>
      </c>
    </row>
    <row r="108" spans="1:1" x14ac:dyDescent="0.25">
      <c r="A108" t="s">
        <v>124</v>
      </c>
    </row>
    <row r="109" spans="1:1" x14ac:dyDescent="0.25">
      <c r="A109" t="s">
        <v>125</v>
      </c>
    </row>
    <row r="110" spans="1:1" x14ac:dyDescent="0.25">
      <c r="A110" t="s">
        <v>126</v>
      </c>
    </row>
    <row r="111" spans="1:1" x14ac:dyDescent="0.25">
      <c r="A111" t="s">
        <v>127</v>
      </c>
    </row>
    <row r="112" spans="1:1" x14ac:dyDescent="0.25">
      <c r="A112" t="s">
        <v>128</v>
      </c>
    </row>
    <row r="113" spans="1:1" x14ac:dyDescent="0.25">
      <c r="A113" t="s">
        <v>129</v>
      </c>
    </row>
    <row r="114" spans="1:1" x14ac:dyDescent="0.25">
      <c r="A114" t="s">
        <v>130</v>
      </c>
    </row>
    <row r="115" spans="1:1" x14ac:dyDescent="0.25">
      <c r="A115" t="s">
        <v>131</v>
      </c>
    </row>
    <row r="116" spans="1:1" x14ac:dyDescent="0.25">
      <c r="A116" t="s">
        <v>132</v>
      </c>
    </row>
    <row r="117" spans="1:1" x14ac:dyDescent="0.25">
      <c r="A117" t="s">
        <v>133</v>
      </c>
    </row>
    <row r="118" spans="1:1" x14ac:dyDescent="0.25">
      <c r="A118" t="s">
        <v>134</v>
      </c>
    </row>
    <row r="119" spans="1:1" x14ac:dyDescent="0.25">
      <c r="A119" t="s">
        <v>135</v>
      </c>
    </row>
    <row r="120" spans="1:1" x14ac:dyDescent="0.25">
      <c r="A120" t="s">
        <v>136</v>
      </c>
    </row>
    <row r="121" spans="1:1" x14ac:dyDescent="0.25">
      <c r="A121" t="s">
        <v>137</v>
      </c>
    </row>
    <row r="122" spans="1:1" x14ac:dyDescent="0.25">
      <c r="A122" t="s">
        <v>138</v>
      </c>
    </row>
    <row r="123" spans="1:1" x14ac:dyDescent="0.25">
      <c r="A123" t="s">
        <v>139</v>
      </c>
    </row>
    <row r="124" spans="1:1" x14ac:dyDescent="0.25">
      <c r="A124" t="s">
        <v>140</v>
      </c>
    </row>
    <row r="125" spans="1:1" x14ac:dyDescent="0.25">
      <c r="A125" t="s">
        <v>141</v>
      </c>
    </row>
    <row r="126" spans="1:1" x14ac:dyDescent="0.25">
      <c r="A126" t="s">
        <v>142</v>
      </c>
    </row>
    <row r="127" spans="1:1" x14ac:dyDescent="0.25">
      <c r="A127" t="s">
        <v>143</v>
      </c>
    </row>
    <row r="128" spans="1:1" x14ac:dyDescent="0.25">
      <c r="A128" t="s">
        <v>144</v>
      </c>
    </row>
    <row r="129" spans="1:1" x14ac:dyDescent="0.25">
      <c r="A129" t="s">
        <v>145</v>
      </c>
    </row>
    <row r="130" spans="1:1" x14ac:dyDescent="0.25">
      <c r="A130" t="s">
        <v>146</v>
      </c>
    </row>
    <row r="131" spans="1:1" x14ac:dyDescent="0.25">
      <c r="A131" t="s">
        <v>147</v>
      </c>
    </row>
    <row r="132" spans="1:1" x14ac:dyDescent="0.25">
      <c r="A132" t="s">
        <v>148</v>
      </c>
    </row>
    <row r="133" spans="1:1" x14ac:dyDescent="0.25">
      <c r="A133" t="s">
        <v>149</v>
      </c>
    </row>
    <row r="134" spans="1:1" x14ac:dyDescent="0.25">
      <c r="A134" t="s">
        <v>150</v>
      </c>
    </row>
    <row r="135" spans="1:1" x14ac:dyDescent="0.25">
      <c r="A135" t="s">
        <v>151</v>
      </c>
    </row>
    <row r="136" spans="1:1" x14ac:dyDescent="0.25">
      <c r="A136" t="s">
        <v>152</v>
      </c>
    </row>
    <row r="137" spans="1:1" x14ac:dyDescent="0.25">
      <c r="A137" t="s">
        <v>153</v>
      </c>
    </row>
    <row r="138" spans="1:1" x14ac:dyDescent="0.25">
      <c r="A138" t="s">
        <v>154</v>
      </c>
    </row>
    <row r="139" spans="1:1" x14ac:dyDescent="0.25">
      <c r="A139" t="s">
        <v>155</v>
      </c>
    </row>
    <row r="140" spans="1:1" x14ac:dyDescent="0.25">
      <c r="A140" t="s">
        <v>156</v>
      </c>
    </row>
    <row r="141" spans="1:1" x14ac:dyDescent="0.25">
      <c r="A141" t="s">
        <v>157</v>
      </c>
    </row>
    <row r="142" spans="1:1" x14ac:dyDescent="0.25">
      <c r="A142" t="s">
        <v>158</v>
      </c>
    </row>
    <row r="143" spans="1:1" x14ac:dyDescent="0.25">
      <c r="A143" t="s">
        <v>159</v>
      </c>
    </row>
    <row r="144" spans="1:1" x14ac:dyDescent="0.25">
      <c r="A144" t="s">
        <v>160</v>
      </c>
    </row>
    <row r="145" spans="1:1" x14ac:dyDescent="0.25">
      <c r="A145" t="s">
        <v>161</v>
      </c>
    </row>
    <row r="146" spans="1:1" x14ac:dyDescent="0.25">
      <c r="A146" t="s">
        <v>162</v>
      </c>
    </row>
    <row r="147" spans="1:1" x14ac:dyDescent="0.25">
      <c r="A147" t="s">
        <v>163</v>
      </c>
    </row>
    <row r="148" spans="1:1" x14ac:dyDescent="0.25">
      <c r="A148" t="s">
        <v>164</v>
      </c>
    </row>
    <row r="149" spans="1:1" x14ac:dyDescent="0.25">
      <c r="A149" t="s">
        <v>165</v>
      </c>
    </row>
    <row r="150" spans="1:1" x14ac:dyDescent="0.25">
      <c r="A150" t="s">
        <v>166</v>
      </c>
    </row>
    <row r="151" spans="1:1" x14ac:dyDescent="0.25">
      <c r="A151" t="s">
        <v>167</v>
      </c>
    </row>
    <row r="152" spans="1:1" x14ac:dyDescent="0.25">
      <c r="A152" t="s">
        <v>168</v>
      </c>
    </row>
    <row r="153" spans="1:1" x14ac:dyDescent="0.25">
      <c r="A153" t="s">
        <v>169</v>
      </c>
    </row>
    <row r="154" spans="1:1" x14ac:dyDescent="0.25">
      <c r="A154" t="s">
        <v>170</v>
      </c>
    </row>
    <row r="155" spans="1:1" x14ac:dyDescent="0.25">
      <c r="A155" t="s">
        <v>171</v>
      </c>
    </row>
    <row r="156" spans="1:1" x14ac:dyDescent="0.25">
      <c r="A156" t="s">
        <v>172</v>
      </c>
    </row>
    <row r="157" spans="1:1" x14ac:dyDescent="0.25">
      <c r="A157" t="s">
        <v>173</v>
      </c>
    </row>
    <row r="158" spans="1:1" x14ac:dyDescent="0.25">
      <c r="A158" t="s">
        <v>174</v>
      </c>
    </row>
    <row r="159" spans="1:1" x14ac:dyDescent="0.25">
      <c r="A159" t="s">
        <v>175</v>
      </c>
    </row>
    <row r="160" spans="1:1" x14ac:dyDescent="0.25">
      <c r="A160" t="s">
        <v>176</v>
      </c>
    </row>
    <row r="161" spans="1:1" x14ac:dyDescent="0.25">
      <c r="A161" t="s">
        <v>177</v>
      </c>
    </row>
    <row r="162" spans="1:1" x14ac:dyDescent="0.25">
      <c r="A162" t="s">
        <v>178</v>
      </c>
    </row>
    <row r="163" spans="1:1" x14ac:dyDescent="0.25">
      <c r="A163" t="s">
        <v>179</v>
      </c>
    </row>
    <row r="164" spans="1:1" x14ac:dyDescent="0.25">
      <c r="A164" t="s">
        <v>180</v>
      </c>
    </row>
    <row r="165" spans="1:1" x14ac:dyDescent="0.25">
      <c r="A165" t="s">
        <v>181</v>
      </c>
    </row>
    <row r="166" spans="1:1" x14ac:dyDescent="0.25">
      <c r="A166" t="s">
        <v>182</v>
      </c>
    </row>
    <row r="167" spans="1:1" x14ac:dyDescent="0.25">
      <c r="A167" t="s">
        <v>183</v>
      </c>
    </row>
    <row r="168" spans="1:1" x14ac:dyDescent="0.25">
      <c r="A168" t="s">
        <v>184</v>
      </c>
    </row>
    <row r="169" spans="1:1" x14ac:dyDescent="0.25">
      <c r="A169" t="s">
        <v>185</v>
      </c>
    </row>
    <row r="170" spans="1:1" x14ac:dyDescent="0.25">
      <c r="A170" t="s">
        <v>186</v>
      </c>
    </row>
    <row r="171" spans="1:1" x14ac:dyDescent="0.25">
      <c r="A171" t="s">
        <v>187</v>
      </c>
    </row>
    <row r="172" spans="1:1" x14ac:dyDescent="0.25">
      <c r="A172" t="s">
        <v>188</v>
      </c>
    </row>
    <row r="173" spans="1:1" x14ac:dyDescent="0.25">
      <c r="A173" t="s">
        <v>189</v>
      </c>
    </row>
    <row r="174" spans="1:1" x14ac:dyDescent="0.25">
      <c r="A174" t="s">
        <v>190</v>
      </c>
    </row>
    <row r="175" spans="1:1" x14ac:dyDescent="0.25">
      <c r="A175" t="s">
        <v>191</v>
      </c>
    </row>
    <row r="176" spans="1:1" x14ac:dyDescent="0.25">
      <c r="A176" t="s">
        <v>192</v>
      </c>
    </row>
    <row r="177" spans="1:1" x14ac:dyDescent="0.25">
      <c r="A177" t="s">
        <v>193</v>
      </c>
    </row>
    <row r="178" spans="1:1" x14ac:dyDescent="0.25">
      <c r="A178" t="s">
        <v>194</v>
      </c>
    </row>
    <row r="179" spans="1:1" x14ac:dyDescent="0.25">
      <c r="A179" t="s">
        <v>195</v>
      </c>
    </row>
    <row r="180" spans="1:1" x14ac:dyDescent="0.25">
      <c r="A180" t="s">
        <v>196</v>
      </c>
    </row>
    <row r="181" spans="1:1" x14ac:dyDescent="0.25">
      <c r="A181" t="s">
        <v>197</v>
      </c>
    </row>
    <row r="182" spans="1:1" x14ac:dyDescent="0.25">
      <c r="A182" t="s">
        <v>198</v>
      </c>
    </row>
    <row r="183" spans="1:1" x14ac:dyDescent="0.25">
      <c r="A183" t="s">
        <v>199</v>
      </c>
    </row>
    <row r="184" spans="1:1" x14ac:dyDescent="0.25">
      <c r="A184" t="s">
        <v>200</v>
      </c>
    </row>
    <row r="185" spans="1:1" x14ac:dyDescent="0.25">
      <c r="A185" t="s">
        <v>201</v>
      </c>
    </row>
    <row r="186" spans="1:1" x14ac:dyDescent="0.25">
      <c r="A186" t="s">
        <v>202</v>
      </c>
    </row>
    <row r="187" spans="1:1" x14ac:dyDescent="0.25">
      <c r="A187" t="s">
        <v>203</v>
      </c>
    </row>
    <row r="188" spans="1:1" x14ac:dyDescent="0.25">
      <c r="A188" t="s">
        <v>204</v>
      </c>
    </row>
    <row r="189" spans="1:1" x14ac:dyDescent="0.25">
      <c r="A189" t="s">
        <v>205</v>
      </c>
    </row>
    <row r="190" spans="1:1" x14ac:dyDescent="0.25">
      <c r="A190" t="s">
        <v>206</v>
      </c>
    </row>
    <row r="191" spans="1:1" x14ac:dyDescent="0.25">
      <c r="A191" t="s">
        <v>207</v>
      </c>
    </row>
    <row r="192" spans="1:1" x14ac:dyDescent="0.25">
      <c r="A192" t="s">
        <v>208</v>
      </c>
    </row>
    <row r="193" spans="1:1" x14ac:dyDescent="0.25">
      <c r="A193" t="s">
        <v>209</v>
      </c>
    </row>
    <row r="194" spans="1:1" x14ac:dyDescent="0.25">
      <c r="A194" t="s">
        <v>210</v>
      </c>
    </row>
    <row r="195" spans="1:1" x14ac:dyDescent="0.25">
      <c r="A195" t="s">
        <v>211</v>
      </c>
    </row>
    <row r="196" spans="1:1" x14ac:dyDescent="0.25">
      <c r="A196" t="s">
        <v>212</v>
      </c>
    </row>
    <row r="197" spans="1:1" x14ac:dyDescent="0.25">
      <c r="A197" t="s">
        <v>213</v>
      </c>
    </row>
    <row r="198" spans="1:1" x14ac:dyDescent="0.25">
      <c r="A198" t="s">
        <v>214</v>
      </c>
    </row>
    <row r="199" spans="1:1" x14ac:dyDescent="0.25">
      <c r="A199" t="s">
        <v>215</v>
      </c>
    </row>
    <row r="200" spans="1:1" x14ac:dyDescent="0.25">
      <c r="A200" t="s">
        <v>216</v>
      </c>
    </row>
    <row r="201" spans="1:1" x14ac:dyDescent="0.25">
      <c r="A201" t="s">
        <v>217</v>
      </c>
    </row>
    <row r="202" spans="1:1" x14ac:dyDescent="0.25">
      <c r="A202" t="s">
        <v>218</v>
      </c>
    </row>
    <row r="203" spans="1:1" x14ac:dyDescent="0.25">
      <c r="A203" t="s">
        <v>219</v>
      </c>
    </row>
    <row r="204" spans="1:1" x14ac:dyDescent="0.25">
      <c r="A204" t="s">
        <v>220</v>
      </c>
    </row>
    <row r="205" spans="1:1" x14ac:dyDescent="0.25">
      <c r="A205" t="s">
        <v>221</v>
      </c>
    </row>
    <row r="206" spans="1:1" x14ac:dyDescent="0.25">
      <c r="A206" t="s">
        <v>222</v>
      </c>
    </row>
    <row r="207" spans="1:1" x14ac:dyDescent="0.25">
      <c r="A207" t="s">
        <v>223</v>
      </c>
    </row>
    <row r="208" spans="1:1" x14ac:dyDescent="0.25">
      <c r="A208" t="s">
        <v>224</v>
      </c>
    </row>
    <row r="209" spans="1:1" x14ac:dyDescent="0.25">
      <c r="A209" t="s">
        <v>225</v>
      </c>
    </row>
    <row r="210" spans="1:1" x14ac:dyDescent="0.25">
      <c r="A210" t="s">
        <v>226</v>
      </c>
    </row>
    <row r="211" spans="1:1" x14ac:dyDescent="0.25">
      <c r="A211" t="s">
        <v>227</v>
      </c>
    </row>
    <row r="212" spans="1:1" x14ac:dyDescent="0.25">
      <c r="A212" t="s">
        <v>228</v>
      </c>
    </row>
    <row r="213" spans="1:1" x14ac:dyDescent="0.25">
      <c r="A213" t="s">
        <v>229</v>
      </c>
    </row>
    <row r="214" spans="1:1" x14ac:dyDescent="0.25">
      <c r="A214" t="s">
        <v>230</v>
      </c>
    </row>
    <row r="215" spans="1:1" x14ac:dyDescent="0.25">
      <c r="A215" t="s">
        <v>231</v>
      </c>
    </row>
    <row r="216" spans="1:1" x14ac:dyDescent="0.25">
      <c r="A216" t="s">
        <v>232</v>
      </c>
    </row>
    <row r="217" spans="1:1" x14ac:dyDescent="0.25">
      <c r="A217" t="s">
        <v>233</v>
      </c>
    </row>
    <row r="218" spans="1:1" x14ac:dyDescent="0.25">
      <c r="A218" t="s">
        <v>234</v>
      </c>
    </row>
    <row r="219" spans="1:1" x14ac:dyDescent="0.25">
      <c r="A219" t="s">
        <v>235</v>
      </c>
    </row>
    <row r="220" spans="1:1" x14ac:dyDescent="0.25">
      <c r="A220" t="s">
        <v>236</v>
      </c>
    </row>
    <row r="221" spans="1:1" x14ac:dyDescent="0.25">
      <c r="A221" t="s">
        <v>237</v>
      </c>
    </row>
    <row r="222" spans="1:1" x14ac:dyDescent="0.25">
      <c r="A222" t="s">
        <v>238</v>
      </c>
    </row>
    <row r="223" spans="1:1" x14ac:dyDescent="0.25">
      <c r="A223" t="s">
        <v>239</v>
      </c>
    </row>
    <row r="224" spans="1:1" x14ac:dyDescent="0.25">
      <c r="A224" t="s">
        <v>240</v>
      </c>
    </row>
    <row r="225" spans="1:1" x14ac:dyDescent="0.25">
      <c r="A225" t="s">
        <v>241</v>
      </c>
    </row>
    <row r="226" spans="1:1" x14ac:dyDescent="0.25">
      <c r="A226" t="s">
        <v>242</v>
      </c>
    </row>
    <row r="227" spans="1:1" x14ac:dyDescent="0.25">
      <c r="A227" t="s">
        <v>243</v>
      </c>
    </row>
    <row r="228" spans="1:1" x14ac:dyDescent="0.25">
      <c r="A228" t="s">
        <v>244</v>
      </c>
    </row>
    <row r="229" spans="1:1" x14ac:dyDescent="0.25">
      <c r="A229" t="s">
        <v>245</v>
      </c>
    </row>
    <row r="230" spans="1:1" x14ac:dyDescent="0.25">
      <c r="A230" t="s">
        <v>246</v>
      </c>
    </row>
    <row r="231" spans="1:1" x14ac:dyDescent="0.25">
      <c r="A231" t="s">
        <v>247</v>
      </c>
    </row>
    <row r="232" spans="1:1" x14ac:dyDescent="0.25">
      <c r="A232" t="s">
        <v>248</v>
      </c>
    </row>
    <row r="233" spans="1:1" x14ac:dyDescent="0.25">
      <c r="A233" t="s">
        <v>249</v>
      </c>
    </row>
  </sheetData>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80E6-EE7C-4C63-A978-7F5DEC4EF581}">
  <sheetPr codeName="Sheet4">
    <outlinePr summaryBelow="0" summaryRight="0"/>
  </sheetPr>
  <dimension ref="A1:B201"/>
  <sheetViews>
    <sheetView workbookViewId="0">
      <pane ySplit="1" topLeftCell="A2" activePane="bottomLeft" state="frozen"/>
      <selection activeCell="A4" sqref="A4"/>
      <selection pane="bottomLeft" activeCell="F5" sqref="F5"/>
    </sheetView>
  </sheetViews>
  <sheetFormatPr defaultRowHeight="15" x14ac:dyDescent="0.25"/>
  <cols>
    <col min="1" max="1" width="48.28515625" bestFit="1" customWidth="1"/>
    <col min="2" max="2" width="12" customWidth="1"/>
  </cols>
  <sheetData>
    <row r="1" spans="1:2" x14ac:dyDescent="0.25">
      <c r="A1" t="s">
        <v>0</v>
      </c>
      <c r="B1" t="s">
        <v>445</v>
      </c>
    </row>
    <row r="2" spans="1:2" x14ac:dyDescent="0.25">
      <c r="A2" t="s">
        <v>250</v>
      </c>
      <c r="B2" t="s">
        <v>456</v>
      </c>
    </row>
    <row r="3" spans="1:2" x14ac:dyDescent="0.25">
      <c r="A3" t="s">
        <v>251</v>
      </c>
      <c r="B3" t="s">
        <v>457</v>
      </c>
    </row>
    <row r="4" spans="1:2" x14ac:dyDescent="0.25">
      <c r="A4" t="s">
        <v>252</v>
      </c>
      <c r="B4" t="s">
        <v>458</v>
      </c>
    </row>
    <row r="5" spans="1:2" x14ac:dyDescent="0.25">
      <c r="A5" t="s">
        <v>253</v>
      </c>
      <c r="B5" t="s">
        <v>459</v>
      </c>
    </row>
    <row r="6" spans="1:2" x14ac:dyDescent="0.25">
      <c r="A6" t="s">
        <v>254</v>
      </c>
      <c r="B6" t="s">
        <v>460</v>
      </c>
    </row>
    <row r="7" spans="1:2" x14ac:dyDescent="0.25">
      <c r="A7" t="s">
        <v>255</v>
      </c>
      <c r="B7" t="s">
        <v>610</v>
      </c>
    </row>
    <row r="8" spans="1:2" x14ac:dyDescent="0.25">
      <c r="A8" t="s">
        <v>256</v>
      </c>
      <c r="B8" t="s">
        <v>611</v>
      </c>
    </row>
    <row r="9" spans="1:2" x14ac:dyDescent="0.25">
      <c r="A9" t="s">
        <v>257</v>
      </c>
      <c r="B9" t="s">
        <v>461</v>
      </c>
    </row>
    <row r="10" spans="1:2" x14ac:dyDescent="0.25">
      <c r="A10" t="s">
        <v>258</v>
      </c>
      <c r="B10" t="s">
        <v>462</v>
      </c>
    </row>
    <row r="11" spans="1:2" x14ac:dyDescent="0.25">
      <c r="A11" t="s">
        <v>259</v>
      </c>
      <c r="B11" t="s">
        <v>463</v>
      </c>
    </row>
    <row r="12" spans="1:2" x14ac:dyDescent="0.25">
      <c r="A12" t="s">
        <v>260</v>
      </c>
      <c r="B12" t="s">
        <v>653</v>
      </c>
    </row>
    <row r="13" spans="1:2" x14ac:dyDescent="0.25">
      <c r="A13" t="s">
        <v>261</v>
      </c>
      <c r="B13" t="s">
        <v>464</v>
      </c>
    </row>
    <row r="14" spans="1:2" x14ac:dyDescent="0.25">
      <c r="A14" t="s">
        <v>262</v>
      </c>
      <c r="B14" t="s">
        <v>465</v>
      </c>
    </row>
    <row r="15" spans="1:2" x14ac:dyDescent="0.25">
      <c r="A15" t="s">
        <v>450</v>
      </c>
      <c r="B15" t="s">
        <v>466</v>
      </c>
    </row>
    <row r="16" spans="1:2" x14ac:dyDescent="0.25">
      <c r="A16" t="s">
        <v>451</v>
      </c>
      <c r="B16" t="s">
        <v>467</v>
      </c>
    </row>
    <row r="17" spans="1:2" x14ac:dyDescent="0.25">
      <c r="A17" t="s">
        <v>263</v>
      </c>
      <c r="B17" t="s">
        <v>468</v>
      </c>
    </row>
    <row r="18" spans="1:2" x14ac:dyDescent="0.25">
      <c r="A18" t="s">
        <v>264</v>
      </c>
      <c r="B18" t="s">
        <v>469</v>
      </c>
    </row>
    <row r="19" spans="1:2" x14ac:dyDescent="0.25">
      <c r="A19" t="s">
        <v>449</v>
      </c>
      <c r="B19" t="s">
        <v>470</v>
      </c>
    </row>
    <row r="20" spans="1:2" x14ac:dyDescent="0.25">
      <c r="A20" t="s">
        <v>265</v>
      </c>
      <c r="B20" t="s">
        <v>620</v>
      </c>
    </row>
    <row r="21" spans="1:2" x14ac:dyDescent="0.25">
      <c r="A21" t="s">
        <v>266</v>
      </c>
      <c r="B21" t="s">
        <v>471</v>
      </c>
    </row>
    <row r="22" spans="1:2" x14ac:dyDescent="0.25">
      <c r="A22" t="s">
        <v>267</v>
      </c>
      <c r="B22" t="s">
        <v>472</v>
      </c>
    </row>
    <row r="23" spans="1:2" x14ac:dyDescent="0.25">
      <c r="A23" t="s">
        <v>268</v>
      </c>
      <c r="B23" t="s">
        <v>473</v>
      </c>
    </row>
    <row r="24" spans="1:2" x14ac:dyDescent="0.25">
      <c r="A24" t="s">
        <v>269</v>
      </c>
      <c r="B24" t="s">
        <v>474</v>
      </c>
    </row>
    <row r="25" spans="1:2" x14ac:dyDescent="0.25">
      <c r="A25" t="s">
        <v>270</v>
      </c>
      <c r="B25" t="s">
        <v>649</v>
      </c>
    </row>
    <row r="26" spans="1:2" x14ac:dyDescent="0.25">
      <c r="A26" t="s">
        <v>271</v>
      </c>
      <c r="B26" t="s">
        <v>444</v>
      </c>
    </row>
    <row r="27" spans="1:2" x14ac:dyDescent="0.25">
      <c r="A27" t="s">
        <v>272</v>
      </c>
      <c r="B27" t="s">
        <v>475</v>
      </c>
    </row>
    <row r="28" spans="1:2" x14ac:dyDescent="0.25">
      <c r="A28" t="s">
        <v>273</v>
      </c>
      <c r="B28" t="s">
        <v>476</v>
      </c>
    </row>
    <row r="29" spans="1:2" x14ac:dyDescent="0.25">
      <c r="A29" t="s">
        <v>274</v>
      </c>
      <c r="B29" t="s">
        <v>477</v>
      </c>
    </row>
    <row r="30" spans="1:2" x14ac:dyDescent="0.25">
      <c r="A30" t="s">
        <v>275</v>
      </c>
      <c r="B30" t="s">
        <v>621</v>
      </c>
    </row>
    <row r="31" spans="1:2" x14ac:dyDescent="0.25">
      <c r="A31" t="s">
        <v>276</v>
      </c>
      <c r="B31" t="s">
        <v>645</v>
      </c>
    </row>
    <row r="32" spans="1:2" x14ac:dyDescent="0.25">
      <c r="A32" t="s">
        <v>277</v>
      </c>
      <c r="B32" t="s">
        <v>478</v>
      </c>
    </row>
    <row r="33" spans="1:2" x14ac:dyDescent="0.25">
      <c r="A33" t="s">
        <v>278</v>
      </c>
      <c r="B33" t="s">
        <v>646</v>
      </c>
    </row>
    <row r="34" spans="1:2" x14ac:dyDescent="0.25">
      <c r="A34" t="s">
        <v>279</v>
      </c>
      <c r="B34" t="s">
        <v>479</v>
      </c>
    </row>
    <row r="35" spans="1:2" x14ac:dyDescent="0.25">
      <c r="A35" t="s">
        <v>280</v>
      </c>
      <c r="B35" t="s">
        <v>480</v>
      </c>
    </row>
    <row r="36" spans="1:2" x14ac:dyDescent="0.25">
      <c r="A36" t="s">
        <v>281</v>
      </c>
      <c r="B36" t="s">
        <v>481</v>
      </c>
    </row>
    <row r="37" spans="1:2" x14ac:dyDescent="0.25">
      <c r="A37" t="s">
        <v>282</v>
      </c>
      <c r="B37" t="s">
        <v>482</v>
      </c>
    </row>
    <row r="38" spans="1:2" x14ac:dyDescent="0.25">
      <c r="A38" t="s">
        <v>283</v>
      </c>
      <c r="B38" t="s">
        <v>483</v>
      </c>
    </row>
    <row r="39" spans="1:2" x14ac:dyDescent="0.25">
      <c r="A39" t="s">
        <v>284</v>
      </c>
      <c r="B39" t="s">
        <v>484</v>
      </c>
    </row>
    <row r="40" spans="1:2" x14ac:dyDescent="0.25">
      <c r="A40" t="s">
        <v>285</v>
      </c>
      <c r="B40" t="s">
        <v>622</v>
      </c>
    </row>
    <row r="41" spans="1:2" x14ac:dyDescent="0.25">
      <c r="A41" t="s">
        <v>286</v>
      </c>
      <c r="B41" t="s">
        <v>623</v>
      </c>
    </row>
    <row r="42" spans="1:2" x14ac:dyDescent="0.25">
      <c r="A42" t="s">
        <v>287</v>
      </c>
      <c r="B42" t="s">
        <v>485</v>
      </c>
    </row>
    <row r="43" spans="1:2" x14ac:dyDescent="0.25">
      <c r="A43" t="s">
        <v>288</v>
      </c>
      <c r="B43" t="s">
        <v>624</v>
      </c>
    </row>
    <row r="44" spans="1:2" x14ac:dyDescent="0.25">
      <c r="A44" t="s">
        <v>289</v>
      </c>
      <c r="B44" t="s">
        <v>625</v>
      </c>
    </row>
    <row r="45" spans="1:2" x14ac:dyDescent="0.25">
      <c r="A45" t="s">
        <v>290</v>
      </c>
      <c r="B45" t="s">
        <v>486</v>
      </c>
    </row>
    <row r="46" spans="1:2" x14ac:dyDescent="0.25">
      <c r="A46" t="s">
        <v>291</v>
      </c>
      <c r="B46" t="s">
        <v>626</v>
      </c>
    </row>
    <row r="47" spans="1:2" x14ac:dyDescent="0.25">
      <c r="A47" t="s">
        <v>292</v>
      </c>
      <c r="B47" t="s">
        <v>644</v>
      </c>
    </row>
    <row r="48" spans="1:2" x14ac:dyDescent="0.25">
      <c r="A48" t="s">
        <v>293</v>
      </c>
      <c r="B48" t="s">
        <v>487</v>
      </c>
    </row>
    <row r="49" spans="1:2" x14ac:dyDescent="0.25">
      <c r="A49" t="s">
        <v>294</v>
      </c>
      <c r="B49" t="s">
        <v>627</v>
      </c>
    </row>
    <row r="50" spans="1:2" x14ac:dyDescent="0.25">
      <c r="A50" t="s">
        <v>295</v>
      </c>
      <c r="B50" t="s">
        <v>488</v>
      </c>
    </row>
    <row r="51" spans="1:2" x14ac:dyDescent="0.25">
      <c r="A51" t="s">
        <v>296</v>
      </c>
      <c r="B51" t="s">
        <v>628</v>
      </c>
    </row>
    <row r="52" spans="1:2" x14ac:dyDescent="0.25">
      <c r="A52" t="s">
        <v>297</v>
      </c>
      <c r="B52" t="s">
        <v>629</v>
      </c>
    </row>
    <row r="53" spans="1:2" x14ac:dyDescent="0.25">
      <c r="A53" t="s">
        <v>298</v>
      </c>
      <c r="B53" t="s">
        <v>489</v>
      </c>
    </row>
    <row r="54" spans="1:2" x14ac:dyDescent="0.25">
      <c r="A54" t="s">
        <v>299</v>
      </c>
      <c r="B54" t="s">
        <v>490</v>
      </c>
    </row>
    <row r="55" spans="1:2" x14ac:dyDescent="0.25">
      <c r="A55" t="s">
        <v>300</v>
      </c>
      <c r="B55" t="s">
        <v>491</v>
      </c>
    </row>
    <row r="56" spans="1:2" x14ac:dyDescent="0.25">
      <c r="A56" t="s">
        <v>301</v>
      </c>
      <c r="B56" t="s">
        <v>492</v>
      </c>
    </row>
    <row r="57" spans="1:2" x14ac:dyDescent="0.25">
      <c r="A57" t="s">
        <v>302</v>
      </c>
      <c r="B57" t="s">
        <v>493</v>
      </c>
    </row>
    <row r="58" spans="1:2" x14ac:dyDescent="0.25">
      <c r="A58" t="s">
        <v>303</v>
      </c>
      <c r="B58" t="s">
        <v>494</v>
      </c>
    </row>
    <row r="59" spans="1:2" x14ac:dyDescent="0.25">
      <c r="A59" t="s">
        <v>304</v>
      </c>
      <c r="B59" t="s">
        <v>495</v>
      </c>
    </row>
    <row r="60" spans="1:2" x14ac:dyDescent="0.25">
      <c r="A60" t="s">
        <v>305</v>
      </c>
      <c r="B60" t="s">
        <v>643</v>
      </c>
    </row>
    <row r="61" spans="1:2" x14ac:dyDescent="0.25">
      <c r="A61" t="s">
        <v>306</v>
      </c>
      <c r="B61" t="s">
        <v>496</v>
      </c>
    </row>
    <row r="62" spans="1:2" x14ac:dyDescent="0.25">
      <c r="A62" t="s">
        <v>307</v>
      </c>
      <c r="B62" t="s">
        <v>497</v>
      </c>
    </row>
    <row r="63" spans="1:2" x14ac:dyDescent="0.25">
      <c r="A63" t="s">
        <v>308</v>
      </c>
      <c r="B63" t="s">
        <v>498</v>
      </c>
    </row>
    <row r="64" spans="1:2" x14ac:dyDescent="0.25">
      <c r="A64" t="s">
        <v>309</v>
      </c>
      <c r="B64" t="s">
        <v>612</v>
      </c>
    </row>
    <row r="65" spans="1:2" x14ac:dyDescent="0.25">
      <c r="A65" t="s">
        <v>310</v>
      </c>
      <c r="B65" t="s">
        <v>499</v>
      </c>
    </row>
    <row r="66" spans="1:2" x14ac:dyDescent="0.25">
      <c r="A66" t="s">
        <v>311</v>
      </c>
      <c r="B66" t="s">
        <v>500</v>
      </c>
    </row>
    <row r="67" spans="1:2" x14ac:dyDescent="0.25">
      <c r="A67" t="s">
        <v>312</v>
      </c>
      <c r="B67" t="s">
        <v>501</v>
      </c>
    </row>
    <row r="68" spans="1:2" x14ac:dyDescent="0.25">
      <c r="A68" t="s">
        <v>313</v>
      </c>
      <c r="B68" t="s">
        <v>502</v>
      </c>
    </row>
    <row r="69" spans="1:2" x14ac:dyDescent="0.25">
      <c r="A69" t="s">
        <v>314</v>
      </c>
      <c r="B69" t="s">
        <v>503</v>
      </c>
    </row>
    <row r="70" spans="1:2" x14ac:dyDescent="0.25">
      <c r="A70" t="s">
        <v>315</v>
      </c>
      <c r="B70" t="s">
        <v>504</v>
      </c>
    </row>
    <row r="71" spans="1:2" x14ac:dyDescent="0.25">
      <c r="A71" t="s">
        <v>316</v>
      </c>
      <c r="B71" t="s">
        <v>505</v>
      </c>
    </row>
    <row r="72" spans="1:2" x14ac:dyDescent="0.25">
      <c r="A72" t="s">
        <v>317</v>
      </c>
      <c r="B72" t="s">
        <v>647</v>
      </c>
    </row>
    <row r="73" spans="1:2" x14ac:dyDescent="0.25">
      <c r="A73" t="s">
        <v>318</v>
      </c>
      <c r="B73" t="s">
        <v>506</v>
      </c>
    </row>
    <row r="74" spans="1:2" x14ac:dyDescent="0.25">
      <c r="A74" t="s">
        <v>319</v>
      </c>
      <c r="B74" t="s">
        <v>507</v>
      </c>
    </row>
    <row r="75" spans="1:2" x14ac:dyDescent="0.25">
      <c r="A75" t="s">
        <v>320</v>
      </c>
      <c r="B75" t="s">
        <v>508</v>
      </c>
    </row>
    <row r="76" spans="1:2" x14ac:dyDescent="0.25">
      <c r="A76" t="s">
        <v>321</v>
      </c>
      <c r="B76" t="s">
        <v>509</v>
      </c>
    </row>
    <row r="77" spans="1:2" x14ac:dyDescent="0.25">
      <c r="A77" t="s">
        <v>322</v>
      </c>
      <c r="B77" t="s">
        <v>613</v>
      </c>
    </row>
    <row r="78" spans="1:2" x14ac:dyDescent="0.25">
      <c r="A78" t="s">
        <v>323</v>
      </c>
      <c r="B78" t="s">
        <v>510</v>
      </c>
    </row>
    <row r="79" spans="1:2" x14ac:dyDescent="0.25">
      <c r="A79" t="s">
        <v>324</v>
      </c>
      <c r="B79" t="s">
        <v>511</v>
      </c>
    </row>
    <row r="80" spans="1:2" x14ac:dyDescent="0.25">
      <c r="A80" t="s">
        <v>325</v>
      </c>
      <c r="B80" t="s">
        <v>637</v>
      </c>
    </row>
    <row r="81" spans="1:2" x14ac:dyDescent="0.25">
      <c r="A81" t="s">
        <v>326</v>
      </c>
      <c r="B81" t="s">
        <v>638</v>
      </c>
    </row>
    <row r="82" spans="1:2" x14ac:dyDescent="0.25">
      <c r="A82" t="s">
        <v>327</v>
      </c>
      <c r="B82" t="s">
        <v>639</v>
      </c>
    </row>
    <row r="83" spans="1:2" x14ac:dyDescent="0.25">
      <c r="A83" t="s">
        <v>328</v>
      </c>
      <c r="B83" t="s">
        <v>640</v>
      </c>
    </row>
    <row r="84" spans="1:2" x14ac:dyDescent="0.25">
      <c r="A84" t="s">
        <v>329</v>
      </c>
      <c r="B84" t="s">
        <v>641</v>
      </c>
    </row>
    <row r="85" spans="1:2" x14ac:dyDescent="0.25">
      <c r="A85" t="s">
        <v>330</v>
      </c>
      <c r="B85" t="s">
        <v>642</v>
      </c>
    </row>
    <row r="86" spans="1:2" x14ac:dyDescent="0.25">
      <c r="A86" t="s">
        <v>331</v>
      </c>
      <c r="B86" t="s">
        <v>512</v>
      </c>
    </row>
    <row r="87" spans="1:2" x14ac:dyDescent="0.25">
      <c r="A87" t="s">
        <v>332</v>
      </c>
      <c r="B87" t="s">
        <v>513</v>
      </c>
    </row>
    <row r="88" spans="1:2" x14ac:dyDescent="0.25">
      <c r="A88" t="s">
        <v>333</v>
      </c>
      <c r="B88" t="s">
        <v>514</v>
      </c>
    </row>
    <row r="89" spans="1:2" x14ac:dyDescent="0.25">
      <c r="A89" t="s">
        <v>334</v>
      </c>
      <c r="B89" t="s">
        <v>515</v>
      </c>
    </row>
    <row r="90" spans="1:2" x14ac:dyDescent="0.25">
      <c r="A90" t="s">
        <v>335</v>
      </c>
      <c r="B90" t="s">
        <v>516</v>
      </c>
    </row>
    <row r="91" spans="1:2" x14ac:dyDescent="0.25">
      <c r="A91" t="s">
        <v>336</v>
      </c>
      <c r="B91" t="s">
        <v>517</v>
      </c>
    </row>
    <row r="92" spans="1:2" x14ac:dyDescent="0.25">
      <c r="A92" t="s">
        <v>337</v>
      </c>
      <c r="B92" t="s">
        <v>518</v>
      </c>
    </row>
    <row r="93" spans="1:2" x14ac:dyDescent="0.25">
      <c r="A93" t="s">
        <v>338</v>
      </c>
      <c r="B93" t="s">
        <v>519</v>
      </c>
    </row>
    <row r="94" spans="1:2" x14ac:dyDescent="0.25">
      <c r="A94" t="s">
        <v>339</v>
      </c>
      <c r="B94" t="s">
        <v>520</v>
      </c>
    </row>
    <row r="95" spans="1:2" x14ac:dyDescent="0.25">
      <c r="A95" t="s">
        <v>340</v>
      </c>
      <c r="B95" t="s">
        <v>521</v>
      </c>
    </row>
    <row r="96" spans="1:2" x14ac:dyDescent="0.25">
      <c r="A96" t="s">
        <v>341</v>
      </c>
      <c r="B96" t="s">
        <v>522</v>
      </c>
    </row>
    <row r="97" spans="1:2" x14ac:dyDescent="0.25">
      <c r="A97" t="s">
        <v>342</v>
      </c>
      <c r="B97" t="s">
        <v>523</v>
      </c>
    </row>
    <row r="98" spans="1:2" x14ac:dyDescent="0.25">
      <c r="A98" t="s">
        <v>343</v>
      </c>
      <c r="B98" t="s">
        <v>524</v>
      </c>
    </row>
    <row r="99" spans="1:2" x14ac:dyDescent="0.25">
      <c r="A99" t="s">
        <v>344</v>
      </c>
      <c r="B99" t="s">
        <v>525</v>
      </c>
    </row>
    <row r="100" spans="1:2" x14ac:dyDescent="0.25">
      <c r="A100" t="s">
        <v>345</v>
      </c>
      <c r="B100" t="s">
        <v>526</v>
      </c>
    </row>
    <row r="101" spans="1:2" x14ac:dyDescent="0.25">
      <c r="A101" t="s">
        <v>346</v>
      </c>
      <c r="B101" t="s">
        <v>527</v>
      </c>
    </row>
    <row r="102" spans="1:2" x14ac:dyDescent="0.25">
      <c r="A102" t="s">
        <v>347</v>
      </c>
      <c r="B102" t="s">
        <v>528</v>
      </c>
    </row>
    <row r="103" spans="1:2" x14ac:dyDescent="0.25">
      <c r="A103" t="s">
        <v>348</v>
      </c>
      <c r="B103" t="s">
        <v>636</v>
      </c>
    </row>
    <row r="104" spans="1:2" x14ac:dyDescent="0.25">
      <c r="A104" t="s">
        <v>349</v>
      </c>
      <c r="B104" t="s">
        <v>529</v>
      </c>
    </row>
    <row r="105" spans="1:2" x14ac:dyDescent="0.25">
      <c r="A105" t="s">
        <v>350</v>
      </c>
      <c r="B105" t="s">
        <v>530</v>
      </c>
    </row>
    <row r="106" spans="1:2" x14ac:dyDescent="0.25">
      <c r="A106" t="s">
        <v>351</v>
      </c>
      <c r="B106" t="s">
        <v>531</v>
      </c>
    </row>
    <row r="107" spans="1:2" x14ac:dyDescent="0.25">
      <c r="A107" t="s">
        <v>352</v>
      </c>
      <c r="B107" t="s">
        <v>532</v>
      </c>
    </row>
    <row r="108" spans="1:2" x14ac:dyDescent="0.25">
      <c r="A108" t="s">
        <v>353</v>
      </c>
      <c r="B108" t="s">
        <v>533</v>
      </c>
    </row>
    <row r="109" spans="1:2" x14ac:dyDescent="0.25">
      <c r="A109" t="s">
        <v>354</v>
      </c>
      <c r="B109" t="s">
        <v>614</v>
      </c>
    </row>
    <row r="110" spans="1:2" x14ac:dyDescent="0.25">
      <c r="A110" t="s">
        <v>355</v>
      </c>
      <c r="B110" t="s">
        <v>534</v>
      </c>
    </row>
    <row r="111" spans="1:2" x14ac:dyDescent="0.25">
      <c r="A111" t="s">
        <v>356</v>
      </c>
      <c r="B111" t="s">
        <v>535</v>
      </c>
    </row>
    <row r="112" spans="1:2" x14ac:dyDescent="0.25">
      <c r="A112" t="s">
        <v>448</v>
      </c>
      <c r="B112" t="s">
        <v>536</v>
      </c>
    </row>
    <row r="113" spans="1:2" x14ac:dyDescent="0.25">
      <c r="A113" t="s">
        <v>357</v>
      </c>
      <c r="B113" t="s">
        <v>537</v>
      </c>
    </row>
    <row r="114" spans="1:2" x14ac:dyDescent="0.25">
      <c r="A114" t="s">
        <v>358</v>
      </c>
      <c r="B114" t="s">
        <v>538</v>
      </c>
    </row>
    <row r="115" spans="1:2" x14ac:dyDescent="0.25">
      <c r="A115" t="s">
        <v>359</v>
      </c>
      <c r="B115" t="s">
        <v>634</v>
      </c>
    </row>
    <row r="116" spans="1:2" x14ac:dyDescent="0.25">
      <c r="A116" t="s">
        <v>360</v>
      </c>
      <c r="B116" t="s">
        <v>635</v>
      </c>
    </row>
    <row r="117" spans="1:2" x14ac:dyDescent="0.25">
      <c r="A117" t="s">
        <v>361</v>
      </c>
      <c r="B117" t="s">
        <v>539</v>
      </c>
    </row>
    <row r="118" spans="1:2" x14ac:dyDescent="0.25">
      <c r="A118" t="s">
        <v>362</v>
      </c>
      <c r="B118" t="s">
        <v>540</v>
      </c>
    </row>
    <row r="119" spans="1:2" x14ac:dyDescent="0.25">
      <c r="A119" t="s">
        <v>363</v>
      </c>
      <c r="B119" t="s">
        <v>648</v>
      </c>
    </row>
    <row r="120" spans="1:2" x14ac:dyDescent="0.25">
      <c r="A120" t="s">
        <v>364</v>
      </c>
      <c r="B120" t="s">
        <v>630</v>
      </c>
    </row>
    <row r="121" spans="1:2" x14ac:dyDescent="0.25">
      <c r="A121" t="s">
        <v>365</v>
      </c>
      <c r="B121" t="s">
        <v>541</v>
      </c>
    </row>
    <row r="122" spans="1:2" x14ac:dyDescent="0.25">
      <c r="A122" t="s">
        <v>366</v>
      </c>
      <c r="B122" t="s">
        <v>542</v>
      </c>
    </row>
    <row r="123" spans="1:2" x14ac:dyDescent="0.25">
      <c r="A123" t="s">
        <v>367</v>
      </c>
      <c r="B123" t="s">
        <v>615</v>
      </c>
    </row>
    <row r="124" spans="1:2" x14ac:dyDescent="0.25">
      <c r="A124" t="s">
        <v>368</v>
      </c>
      <c r="B124" t="s">
        <v>543</v>
      </c>
    </row>
    <row r="125" spans="1:2" x14ac:dyDescent="0.25">
      <c r="A125" t="s">
        <v>369</v>
      </c>
      <c r="B125" t="s">
        <v>544</v>
      </c>
    </row>
    <row r="126" spans="1:2" x14ac:dyDescent="0.25">
      <c r="A126" t="s">
        <v>370</v>
      </c>
      <c r="B126" t="s">
        <v>545</v>
      </c>
    </row>
    <row r="127" spans="1:2" x14ac:dyDescent="0.25">
      <c r="A127" t="s">
        <v>371</v>
      </c>
      <c r="B127" t="s">
        <v>546</v>
      </c>
    </row>
    <row r="128" spans="1:2" x14ac:dyDescent="0.25">
      <c r="A128" t="s">
        <v>372</v>
      </c>
      <c r="B128" t="s">
        <v>547</v>
      </c>
    </row>
    <row r="129" spans="1:2" x14ac:dyDescent="0.25">
      <c r="A129" t="s">
        <v>373</v>
      </c>
      <c r="B129" t="s">
        <v>548</v>
      </c>
    </row>
    <row r="130" spans="1:2" x14ac:dyDescent="0.25">
      <c r="A130" t="s">
        <v>374</v>
      </c>
      <c r="B130" t="s">
        <v>549</v>
      </c>
    </row>
    <row r="131" spans="1:2" x14ac:dyDescent="0.25">
      <c r="A131" t="s">
        <v>375</v>
      </c>
      <c r="B131" t="s">
        <v>550</v>
      </c>
    </row>
    <row r="132" spans="1:2" x14ac:dyDescent="0.25">
      <c r="A132" t="s">
        <v>376</v>
      </c>
      <c r="B132" t="s">
        <v>551</v>
      </c>
    </row>
    <row r="133" spans="1:2" x14ac:dyDescent="0.25">
      <c r="A133" t="s">
        <v>377</v>
      </c>
      <c r="B133" t="s">
        <v>552</v>
      </c>
    </row>
    <row r="134" spans="1:2" x14ac:dyDescent="0.25">
      <c r="A134" t="s">
        <v>378</v>
      </c>
      <c r="B134" t="s">
        <v>553</v>
      </c>
    </row>
    <row r="135" spans="1:2" x14ac:dyDescent="0.25">
      <c r="A135" t="s">
        <v>379</v>
      </c>
      <c r="B135" t="s">
        <v>554</v>
      </c>
    </row>
    <row r="136" spans="1:2" x14ac:dyDescent="0.25">
      <c r="A136" t="s">
        <v>380</v>
      </c>
      <c r="B136" t="s">
        <v>555</v>
      </c>
    </row>
    <row r="137" spans="1:2" x14ac:dyDescent="0.25">
      <c r="A137" t="s">
        <v>381</v>
      </c>
      <c r="B137" t="s">
        <v>556</v>
      </c>
    </row>
    <row r="138" spans="1:2" x14ac:dyDescent="0.25">
      <c r="A138" t="s">
        <v>382</v>
      </c>
      <c r="B138" t="s">
        <v>557</v>
      </c>
    </row>
    <row r="139" spans="1:2" x14ac:dyDescent="0.25">
      <c r="A139" t="s">
        <v>383</v>
      </c>
      <c r="B139" t="s">
        <v>558</v>
      </c>
    </row>
    <row r="140" spans="1:2" x14ac:dyDescent="0.25">
      <c r="A140" t="s">
        <v>384</v>
      </c>
      <c r="B140" t="s">
        <v>559</v>
      </c>
    </row>
    <row r="141" spans="1:2" x14ac:dyDescent="0.25">
      <c r="A141" t="s">
        <v>385</v>
      </c>
      <c r="B141" t="s">
        <v>560</v>
      </c>
    </row>
    <row r="142" spans="1:2" x14ac:dyDescent="0.25">
      <c r="A142" t="s">
        <v>386</v>
      </c>
      <c r="B142" t="s">
        <v>561</v>
      </c>
    </row>
    <row r="143" spans="1:2" x14ac:dyDescent="0.25">
      <c r="A143" t="s">
        <v>387</v>
      </c>
      <c r="B143" t="s">
        <v>562</v>
      </c>
    </row>
    <row r="144" spans="1:2" x14ac:dyDescent="0.25">
      <c r="A144" t="s">
        <v>388</v>
      </c>
      <c r="B144" t="s">
        <v>563</v>
      </c>
    </row>
    <row r="145" spans="1:2" x14ac:dyDescent="0.25">
      <c r="A145" t="s">
        <v>389</v>
      </c>
      <c r="B145" t="s">
        <v>564</v>
      </c>
    </row>
    <row r="146" spans="1:2" x14ac:dyDescent="0.25">
      <c r="A146" t="s">
        <v>390</v>
      </c>
      <c r="B146" t="s">
        <v>565</v>
      </c>
    </row>
    <row r="147" spans="1:2" x14ac:dyDescent="0.25">
      <c r="A147" t="s">
        <v>391</v>
      </c>
      <c r="B147" t="s">
        <v>566</v>
      </c>
    </row>
    <row r="148" spans="1:2" x14ac:dyDescent="0.25">
      <c r="A148" t="s">
        <v>392</v>
      </c>
      <c r="B148" t="s">
        <v>567</v>
      </c>
    </row>
    <row r="149" spans="1:2" x14ac:dyDescent="0.25">
      <c r="A149" t="s">
        <v>393</v>
      </c>
      <c r="B149" t="s">
        <v>568</v>
      </c>
    </row>
    <row r="150" spans="1:2" x14ac:dyDescent="0.25">
      <c r="A150" t="s">
        <v>394</v>
      </c>
      <c r="B150" t="s">
        <v>569</v>
      </c>
    </row>
    <row r="151" spans="1:2" x14ac:dyDescent="0.25">
      <c r="A151" t="s">
        <v>395</v>
      </c>
      <c r="B151" t="s">
        <v>570</v>
      </c>
    </row>
    <row r="152" spans="1:2" x14ac:dyDescent="0.25">
      <c r="A152" t="s">
        <v>396</v>
      </c>
      <c r="B152" t="s">
        <v>571</v>
      </c>
    </row>
    <row r="153" spans="1:2" x14ac:dyDescent="0.25">
      <c r="A153" t="s">
        <v>397</v>
      </c>
      <c r="B153" t="s">
        <v>572</v>
      </c>
    </row>
    <row r="154" spans="1:2" x14ac:dyDescent="0.25">
      <c r="A154" t="s">
        <v>398</v>
      </c>
      <c r="B154" t="s">
        <v>573</v>
      </c>
    </row>
    <row r="155" spans="1:2" x14ac:dyDescent="0.25">
      <c r="A155" t="s">
        <v>399</v>
      </c>
      <c r="B155" t="s">
        <v>574</v>
      </c>
    </row>
    <row r="156" spans="1:2" x14ac:dyDescent="0.25">
      <c r="A156" t="s">
        <v>400</v>
      </c>
      <c r="B156" t="s">
        <v>575</v>
      </c>
    </row>
    <row r="157" spans="1:2" x14ac:dyDescent="0.25">
      <c r="A157" t="s">
        <v>401</v>
      </c>
      <c r="B157" t="s">
        <v>576</v>
      </c>
    </row>
    <row r="158" spans="1:2" x14ac:dyDescent="0.25">
      <c r="A158" t="s">
        <v>402</v>
      </c>
      <c r="B158" t="s">
        <v>650</v>
      </c>
    </row>
    <row r="159" spans="1:2" x14ac:dyDescent="0.25">
      <c r="A159" t="s">
        <v>403</v>
      </c>
      <c r="B159" t="s">
        <v>651</v>
      </c>
    </row>
    <row r="160" spans="1:2" x14ac:dyDescent="0.25">
      <c r="A160" t="s">
        <v>404</v>
      </c>
      <c r="B160" t="s">
        <v>654</v>
      </c>
    </row>
    <row r="161" spans="1:2" x14ac:dyDescent="0.25">
      <c r="A161" t="s">
        <v>405</v>
      </c>
      <c r="B161" t="s">
        <v>652</v>
      </c>
    </row>
    <row r="162" spans="1:2" x14ac:dyDescent="0.25">
      <c r="A162" t="s">
        <v>406</v>
      </c>
      <c r="B162" t="s">
        <v>577</v>
      </c>
    </row>
    <row r="163" spans="1:2" x14ac:dyDescent="0.25">
      <c r="A163" t="s">
        <v>407</v>
      </c>
      <c r="B163" t="s">
        <v>578</v>
      </c>
    </row>
    <row r="164" spans="1:2" x14ac:dyDescent="0.25">
      <c r="A164" t="s">
        <v>408</v>
      </c>
      <c r="B164" t="s">
        <v>579</v>
      </c>
    </row>
    <row r="165" spans="1:2" x14ac:dyDescent="0.25">
      <c r="A165" t="s">
        <v>409</v>
      </c>
      <c r="B165" t="s">
        <v>580</v>
      </c>
    </row>
    <row r="166" spans="1:2" x14ac:dyDescent="0.25">
      <c r="A166" t="s">
        <v>410</v>
      </c>
      <c r="B166" t="s">
        <v>581</v>
      </c>
    </row>
    <row r="167" spans="1:2" x14ac:dyDescent="0.25">
      <c r="A167" t="s">
        <v>411</v>
      </c>
      <c r="B167" t="s">
        <v>633</v>
      </c>
    </row>
    <row r="168" spans="1:2" x14ac:dyDescent="0.25">
      <c r="A168" t="s">
        <v>412</v>
      </c>
      <c r="B168" t="s">
        <v>582</v>
      </c>
    </row>
    <row r="169" spans="1:2" x14ac:dyDescent="0.25">
      <c r="A169" t="s">
        <v>413</v>
      </c>
      <c r="B169" t="s">
        <v>617</v>
      </c>
    </row>
    <row r="170" spans="1:2" x14ac:dyDescent="0.25">
      <c r="A170" t="s">
        <v>414</v>
      </c>
      <c r="B170" t="s">
        <v>618</v>
      </c>
    </row>
    <row r="171" spans="1:2" x14ac:dyDescent="0.25">
      <c r="A171" t="s">
        <v>447</v>
      </c>
      <c r="B171" t="s">
        <v>619</v>
      </c>
    </row>
    <row r="172" spans="1:2" x14ac:dyDescent="0.25">
      <c r="A172" t="s">
        <v>415</v>
      </c>
      <c r="B172" t="s">
        <v>583</v>
      </c>
    </row>
    <row r="173" spans="1:2" x14ac:dyDescent="0.25">
      <c r="A173" t="s">
        <v>416</v>
      </c>
      <c r="B173" t="s">
        <v>584</v>
      </c>
    </row>
    <row r="174" spans="1:2" x14ac:dyDescent="0.25">
      <c r="A174" t="s">
        <v>417</v>
      </c>
      <c r="B174" t="s">
        <v>585</v>
      </c>
    </row>
    <row r="175" spans="1:2" x14ac:dyDescent="0.25">
      <c r="A175" t="s">
        <v>418</v>
      </c>
      <c r="B175" t="s">
        <v>586</v>
      </c>
    </row>
    <row r="176" spans="1:2" x14ac:dyDescent="0.25">
      <c r="A176" t="s">
        <v>419</v>
      </c>
      <c r="B176" t="s">
        <v>616</v>
      </c>
    </row>
    <row r="177" spans="1:2" x14ac:dyDescent="0.25">
      <c r="A177" t="s">
        <v>420</v>
      </c>
      <c r="B177" t="s">
        <v>587</v>
      </c>
    </row>
    <row r="178" spans="1:2" x14ac:dyDescent="0.25">
      <c r="A178" t="s">
        <v>421</v>
      </c>
      <c r="B178" t="s">
        <v>588</v>
      </c>
    </row>
    <row r="179" spans="1:2" x14ac:dyDescent="0.25">
      <c r="A179" t="s">
        <v>422</v>
      </c>
      <c r="B179" t="s">
        <v>589</v>
      </c>
    </row>
    <row r="180" spans="1:2" x14ac:dyDescent="0.25">
      <c r="A180" t="s">
        <v>423</v>
      </c>
      <c r="B180" t="s">
        <v>632</v>
      </c>
    </row>
    <row r="181" spans="1:2" x14ac:dyDescent="0.25">
      <c r="A181" t="s">
        <v>424</v>
      </c>
      <c r="B181" t="s">
        <v>590</v>
      </c>
    </row>
    <row r="182" spans="1:2" x14ac:dyDescent="0.25">
      <c r="A182" t="s">
        <v>425</v>
      </c>
      <c r="B182" t="s">
        <v>591</v>
      </c>
    </row>
    <row r="183" spans="1:2" x14ac:dyDescent="0.25">
      <c r="A183" t="s">
        <v>426</v>
      </c>
      <c r="B183" t="s">
        <v>592</v>
      </c>
    </row>
    <row r="184" spans="1:2" x14ac:dyDescent="0.25">
      <c r="A184" t="s">
        <v>427</v>
      </c>
      <c r="B184" t="s">
        <v>593</v>
      </c>
    </row>
    <row r="185" spans="1:2" x14ac:dyDescent="0.25">
      <c r="A185" t="s">
        <v>428</v>
      </c>
      <c r="B185" t="s">
        <v>594</v>
      </c>
    </row>
    <row r="186" spans="1:2" x14ac:dyDescent="0.25">
      <c r="A186" t="s">
        <v>429</v>
      </c>
      <c r="B186" t="s">
        <v>595</v>
      </c>
    </row>
    <row r="187" spans="1:2" x14ac:dyDescent="0.25">
      <c r="A187" t="s">
        <v>430</v>
      </c>
      <c r="B187" t="s">
        <v>596</v>
      </c>
    </row>
    <row r="188" spans="1:2" x14ac:dyDescent="0.25">
      <c r="A188" t="s">
        <v>431</v>
      </c>
      <c r="B188" t="s">
        <v>597</v>
      </c>
    </row>
    <row r="189" spans="1:2" x14ac:dyDescent="0.25">
      <c r="A189" t="s">
        <v>432</v>
      </c>
      <c r="B189" t="s">
        <v>598</v>
      </c>
    </row>
    <row r="190" spans="1:2" x14ac:dyDescent="0.25">
      <c r="A190" t="s">
        <v>433</v>
      </c>
      <c r="B190" t="s">
        <v>599</v>
      </c>
    </row>
    <row r="191" spans="1:2" x14ac:dyDescent="0.25">
      <c r="A191" t="s">
        <v>434</v>
      </c>
      <c r="B191" t="s">
        <v>600</v>
      </c>
    </row>
    <row r="192" spans="1:2" x14ac:dyDescent="0.25">
      <c r="A192" t="s">
        <v>435</v>
      </c>
      <c r="B192" t="s">
        <v>601</v>
      </c>
    </row>
    <row r="193" spans="1:2" x14ac:dyDescent="0.25">
      <c r="A193" t="s">
        <v>436</v>
      </c>
      <c r="B193" t="s">
        <v>602</v>
      </c>
    </row>
    <row r="194" spans="1:2" x14ac:dyDescent="0.25">
      <c r="A194" t="s">
        <v>437</v>
      </c>
      <c r="B194" t="s">
        <v>631</v>
      </c>
    </row>
    <row r="195" spans="1:2" x14ac:dyDescent="0.25">
      <c r="A195" t="s">
        <v>446</v>
      </c>
      <c r="B195" t="s">
        <v>603</v>
      </c>
    </row>
    <row r="196" spans="1:2" x14ac:dyDescent="0.25">
      <c r="A196" t="s">
        <v>438</v>
      </c>
      <c r="B196" t="s">
        <v>604</v>
      </c>
    </row>
    <row r="197" spans="1:2" x14ac:dyDescent="0.25">
      <c r="A197" t="s">
        <v>439</v>
      </c>
      <c r="B197" t="s">
        <v>605</v>
      </c>
    </row>
    <row r="198" spans="1:2" x14ac:dyDescent="0.25">
      <c r="A198" t="s">
        <v>440</v>
      </c>
      <c r="B198" t="s">
        <v>606</v>
      </c>
    </row>
    <row r="199" spans="1:2" x14ac:dyDescent="0.25">
      <c r="A199" t="s">
        <v>441</v>
      </c>
      <c r="B199" t="s">
        <v>607</v>
      </c>
    </row>
    <row r="200" spans="1:2" x14ac:dyDescent="0.25">
      <c r="A200" t="s">
        <v>442</v>
      </c>
      <c r="B200" t="s">
        <v>608</v>
      </c>
    </row>
    <row r="201" spans="1:2" x14ac:dyDescent="0.25">
      <c r="A201" t="s">
        <v>443</v>
      </c>
      <c r="B201" t="s">
        <v>609</v>
      </c>
    </row>
  </sheetData>
  <autoFilter ref="A1:A201" xr:uid="{00000000-0009-0000-0000-000000000000}"/>
  <pageMargins left="0.7" right="0.7" top="0.75" bottom="0.75" header="0.3" footer="0.3"/>
  <pageSetup fitToWidth="0" fitToHeigh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Centre Form</vt:lpstr>
      <vt:lpstr>Carer Form</vt:lpstr>
      <vt:lpstr>Sheet2</vt:lpstr>
      <vt:lpstr>Centre List</vt:lpstr>
      <vt:lpstr>'Centre Form'!Approver</vt:lpstr>
      <vt:lpstr>Approver</vt:lpstr>
      <vt:lpstr>'Centre Form'!Print_Area</vt:lpstr>
    </vt:vector>
  </TitlesOfParts>
  <Company>Jobsplus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Farrugia Redent at Jobsplus</dc:creator>
  <cp:lastModifiedBy>Farrugia Redent at Jobsplus</cp:lastModifiedBy>
  <cp:lastPrinted>2026-06-03T06:44:37Z</cp:lastPrinted>
  <dcterms:created xsi:type="dcterms:W3CDTF">2026-05-03T19:23:09Z</dcterms:created>
  <dcterms:modified xsi:type="dcterms:W3CDTF">2026-06-03T06:46:21Z</dcterms:modified>
</cp:coreProperties>
</file>